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G307" i="3"/>
  <c r="G306"/>
  <c r="G305"/>
  <c r="G304"/>
  <c r="G303"/>
  <c r="G302"/>
  <c r="G301"/>
  <c r="G300"/>
  <c r="G299"/>
  <c r="G297"/>
  <c r="G296"/>
  <c r="G295"/>
  <c r="G294"/>
  <c r="G293"/>
  <c r="G292"/>
  <c r="G291"/>
  <c r="G290"/>
  <c r="G289"/>
  <c r="G288"/>
  <c r="G287"/>
  <c r="G286"/>
  <c r="G284"/>
  <c r="G283"/>
  <c r="G282"/>
  <c r="G281"/>
  <c r="G280"/>
  <c r="G279"/>
  <c r="G278"/>
  <c r="G277"/>
  <c r="G276"/>
  <c r="G275"/>
  <c r="G274"/>
  <c r="G273"/>
  <c r="G271"/>
  <c r="G270"/>
  <c r="G269"/>
  <c r="G268"/>
  <c r="G267"/>
  <c r="G266"/>
  <c r="G265"/>
  <c r="G264"/>
  <c r="G263"/>
  <c r="G262"/>
  <c r="G260"/>
  <c r="G259"/>
  <c r="G258"/>
  <c r="G257"/>
  <c r="G256"/>
  <c r="G255"/>
  <c r="G254"/>
  <c r="G253"/>
  <c r="G252"/>
  <c r="I163"/>
  <c r="I162"/>
  <c r="I161"/>
  <c r="I160"/>
  <c r="H157"/>
  <c r="I157" s="1"/>
  <c r="G157"/>
  <c r="H156"/>
  <c r="I156" s="1"/>
  <c r="G156"/>
  <c r="H155"/>
  <c r="I155" s="1"/>
  <c r="G155"/>
  <c r="H154"/>
  <c r="I154" s="1"/>
  <c r="G154"/>
  <c r="H153"/>
  <c r="I153" s="1"/>
  <c r="G153"/>
  <c r="H152"/>
  <c r="I152" s="1"/>
  <c r="G152"/>
  <c r="H148"/>
  <c r="I148" s="1"/>
  <c r="G148"/>
  <c r="H147"/>
  <c r="I147" s="1"/>
  <c r="G147"/>
  <c r="H146"/>
  <c r="I146" s="1"/>
  <c r="G146"/>
  <c r="H145"/>
  <c r="I145" s="1"/>
  <c r="G145"/>
  <c r="H144"/>
  <c r="I144" s="1"/>
  <c r="G144"/>
  <c r="H143"/>
  <c r="I143" s="1"/>
  <c r="G143"/>
  <c r="H142"/>
  <c r="I142" s="1"/>
  <c r="G142"/>
  <c r="H139"/>
  <c r="I139" s="1"/>
  <c r="G139"/>
  <c r="H138"/>
  <c r="I138" s="1"/>
  <c r="G138"/>
  <c r="H137"/>
  <c r="I137" s="1"/>
  <c r="G137"/>
  <c r="H136"/>
  <c r="I136" s="1"/>
  <c r="G136"/>
  <c r="H135"/>
  <c r="I135" s="1"/>
  <c r="G135"/>
  <c r="H134"/>
  <c r="I134" s="1"/>
  <c r="G134"/>
  <c r="H133"/>
  <c r="I133" s="1"/>
  <c r="G133"/>
  <c r="H130"/>
  <c r="I130" s="1"/>
  <c r="G130"/>
  <c r="H129"/>
  <c r="I129" s="1"/>
  <c r="G129"/>
  <c r="H128"/>
  <c r="I128" s="1"/>
  <c r="G128"/>
  <c r="H127"/>
  <c r="I127" s="1"/>
  <c r="G127"/>
  <c r="H126"/>
  <c r="I126" s="1"/>
  <c r="G126"/>
  <c r="H125"/>
  <c r="I125" s="1"/>
  <c r="G125"/>
  <c r="H124"/>
  <c r="I124" s="1"/>
  <c r="G124"/>
  <c r="H119"/>
  <c r="I119" s="1"/>
  <c r="G119"/>
  <c r="H118"/>
  <c r="I118" s="1"/>
  <c r="G118"/>
  <c r="H117"/>
  <c r="I117" s="1"/>
  <c r="G117"/>
  <c r="H116"/>
  <c r="I116" s="1"/>
  <c r="G116"/>
  <c r="H115"/>
  <c r="I115" s="1"/>
  <c r="G115"/>
  <c r="H114"/>
  <c r="I114" s="1"/>
  <c r="G114"/>
  <c r="H113"/>
  <c r="I113" s="1"/>
  <c r="G113"/>
  <c r="H112"/>
  <c r="I112" s="1"/>
  <c r="G112"/>
  <c r="H111"/>
  <c r="I111" s="1"/>
  <c r="G111"/>
  <c r="H107"/>
  <c r="I107" s="1"/>
  <c r="G107"/>
  <c r="H106"/>
  <c r="I106" s="1"/>
  <c r="G106"/>
  <c r="H105"/>
  <c r="I105" s="1"/>
  <c r="G105"/>
  <c r="H104"/>
  <c r="I104" s="1"/>
  <c r="G104"/>
  <c r="H103"/>
  <c r="I103" s="1"/>
  <c r="G103"/>
  <c r="H102"/>
  <c r="I102" s="1"/>
  <c r="G102"/>
  <c r="H101"/>
  <c r="I101" s="1"/>
  <c r="G101"/>
  <c r="H100"/>
  <c r="I100" s="1"/>
  <c r="G100"/>
  <c r="H99"/>
  <c r="I99" s="1"/>
  <c r="G99"/>
  <c r="H95"/>
  <c r="I95" s="1"/>
  <c r="G95"/>
  <c r="H94"/>
  <c r="I94" s="1"/>
  <c r="G94"/>
  <c r="H93"/>
  <c r="I93" s="1"/>
  <c r="G93"/>
  <c r="H92"/>
  <c r="I92" s="1"/>
  <c r="G92"/>
  <c r="H91"/>
  <c r="I91" s="1"/>
  <c r="G91"/>
  <c r="H90"/>
  <c r="I90" s="1"/>
  <c r="G90"/>
  <c r="H89"/>
  <c r="I89" s="1"/>
  <c r="G89"/>
  <c r="H88"/>
  <c r="I88" s="1"/>
  <c r="G88"/>
  <c r="H87"/>
  <c r="I87" s="1"/>
  <c r="G87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D19"/>
  <c r="D51"/>
  <c r="D52"/>
  <c r="D53"/>
  <c r="D25"/>
  <c r="D26"/>
  <c r="D27"/>
  <c r="D31"/>
  <c r="D32"/>
  <c r="D33"/>
  <c r="D34"/>
  <c r="D35"/>
  <c r="D36"/>
  <c r="D39"/>
  <c r="D40"/>
  <c r="D41"/>
  <c r="D42"/>
  <c r="D43"/>
  <c r="D44"/>
  <c r="D45"/>
  <c r="D46"/>
  <c r="D47"/>
  <c r="D48"/>
  <c r="D49"/>
  <c r="D50"/>
  <c r="D58"/>
  <c r="D63"/>
  <c r="D65"/>
  <c r="D64"/>
  <c r="D62"/>
  <c r="D61"/>
  <c r="D7"/>
  <c r="D8"/>
  <c r="D9"/>
  <c r="D10"/>
  <c r="D11"/>
  <c r="D12"/>
  <c r="D14"/>
  <c r="D15"/>
  <c r="D16"/>
  <c r="D17"/>
  <c r="D18"/>
  <c r="D23"/>
  <c r="D24"/>
  <c r="D59"/>
  <c r="D60"/>
</calcChain>
</file>

<file path=xl/sharedStrings.xml><?xml version="1.0" encoding="utf-8"?>
<sst xmlns="http://schemas.openxmlformats.org/spreadsheetml/2006/main" count="507" uniqueCount="188">
  <si>
    <t>ТРУБА</t>
  </si>
  <si>
    <t xml:space="preserve">ОПТ                                                    от 5 тонн                </t>
  </si>
  <si>
    <t xml:space="preserve">ОПТ                      от 10 тонн                </t>
  </si>
  <si>
    <t xml:space="preserve">ОПТ                      от 20 тонн              </t>
  </si>
  <si>
    <t>Трубы стальные электросварные прямошовные ГОСТ 10704-91</t>
  </si>
  <si>
    <t>Трубы стальные водогазопроводные ГОСТ 3262-75</t>
  </si>
  <si>
    <t xml:space="preserve"> 0,7 х/к</t>
  </si>
  <si>
    <t>2,2 г/к</t>
  </si>
  <si>
    <t xml:space="preserve"> 0,8 х/к</t>
  </si>
  <si>
    <t>Дн 12</t>
  </si>
  <si>
    <t xml:space="preserve"> 1,0 х/к</t>
  </si>
  <si>
    <t>Ду 15</t>
  </si>
  <si>
    <t>2,5 г/к</t>
  </si>
  <si>
    <t xml:space="preserve"> 1,2 х/к</t>
  </si>
  <si>
    <t>2,8 г/к</t>
  </si>
  <si>
    <t xml:space="preserve"> 1,5 х/к</t>
  </si>
  <si>
    <t>3,0 г/к</t>
  </si>
  <si>
    <t xml:space="preserve"> 1,6 х/к</t>
  </si>
  <si>
    <t>0,7 х/к</t>
  </si>
  <si>
    <t>0,8 х/к</t>
  </si>
  <si>
    <t>Ду 20</t>
  </si>
  <si>
    <t>1,0 х/к</t>
  </si>
  <si>
    <t>1,2 х/к</t>
  </si>
  <si>
    <t>Дн 16</t>
  </si>
  <si>
    <t>1,5 х/к</t>
  </si>
  <si>
    <t>1,8 г/к</t>
  </si>
  <si>
    <t>2,0 г/к</t>
  </si>
  <si>
    <t>3,2 г/к</t>
  </si>
  <si>
    <t>3,5 г/к</t>
  </si>
  <si>
    <t>1,5 г/к</t>
  </si>
  <si>
    <t xml:space="preserve">Дн 48, </t>
  </si>
  <si>
    <t>51, 57,</t>
  </si>
  <si>
    <t>Трубы стальные квадратные ГОСТ 8639-82</t>
  </si>
  <si>
    <t>25 * 25</t>
  </si>
  <si>
    <t>40 * 40</t>
  </si>
  <si>
    <t>50 * 50</t>
  </si>
  <si>
    <t>60,63,5</t>
  </si>
  <si>
    <t>4,0 г/к</t>
  </si>
  <si>
    <t>Дн 76,89,</t>
  </si>
  <si>
    <t>102,108,</t>
  </si>
  <si>
    <t>114,127,</t>
  </si>
  <si>
    <t>4,5г/к</t>
  </si>
  <si>
    <t>60*60</t>
  </si>
  <si>
    <t>2,5г/к</t>
  </si>
  <si>
    <t xml:space="preserve">Дн 18, </t>
  </si>
  <si>
    <t xml:space="preserve">Дн 22, </t>
  </si>
  <si>
    <t xml:space="preserve">Дн 42, </t>
  </si>
  <si>
    <t>Ду 25, 32</t>
  </si>
  <si>
    <t>1,8г/к</t>
  </si>
  <si>
    <t>2,2г\к</t>
  </si>
  <si>
    <t>2,8г/к</t>
  </si>
  <si>
    <t>3,0 г/к, 3,2</t>
  </si>
  <si>
    <t>Ду 40,50</t>
  </si>
  <si>
    <t>2,0г/К</t>
  </si>
  <si>
    <t>30х20</t>
  </si>
  <si>
    <t>40х20</t>
  </si>
  <si>
    <t>40х25</t>
  </si>
  <si>
    <t>2,0 г/к2,2</t>
  </si>
  <si>
    <t>50х25</t>
  </si>
  <si>
    <t>60х30</t>
  </si>
  <si>
    <t>60х40</t>
  </si>
  <si>
    <t>80х40</t>
  </si>
  <si>
    <t>15х15</t>
  </si>
  <si>
    <t>20х20</t>
  </si>
  <si>
    <t>30х30</t>
  </si>
  <si>
    <t>80х80</t>
  </si>
  <si>
    <t>100х100</t>
  </si>
  <si>
    <t>88443-41-64-79</t>
  </si>
  <si>
    <t>ООО "МегаСтройМеталл"</t>
  </si>
  <si>
    <t xml:space="preserve">г.Волжский,Волгоградской обл. ул. Дорожная,7 </t>
  </si>
  <si>
    <t>88443-41-64-79,31-41-42</t>
  </si>
  <si>
    <t>Мы являемся диллерами производителя трубопроката в г. Волжском</t>
  </si>
  <si>
    <t>1,8,2,0,2,2 г/к</t>
  </si>
  <si>
    <t>1,8-2,5</t>
  </si>
  <si>
    <t>2,8,3,3,5, 4,0</t>
  </si>
  <si>
    <t>Контактный телефон  89608685417 Денис  mail: m-s-metall@mail.ru.ru</t>
  </si>
  <si>
    <t>Наименование</t>
  </si>
  <si>
    <t>Кол.Нитей</t>
  </si>
  <si>
    <t>Текстура, текс</t>
  </si>
  <si>
    <t>Вес гр.</t>
  </si>
  <si>
    <t>Цена, руб. без НДС</t>
  </si>
  <si>
    <t>Перчатки Х/Б без ПВХ  белые  с П/Э нитью</t>
  </si>
  <si>
    <t>Перчатки Х/Б с ПВХ  белые  с П/Э нитью</t>
  </si>
  <si>
    <t>46-48</t>
  </si>
  <si>
    <t>56-58</t>
  </si>
  <si>
    <t>5 люкс</t>
  </si>
  <si>
    <t>68-70</t>
  </si>
  <si>
    <t>размер</t>
  </si>
  <si>
    <t>толщина</t>
  </si>
  <si>
    <t>Цена с НДС за 1м3</t>
  </si>
  <si>
    <t>Приемущества пенонласта</t>
  </si>
  <si>
    <t>Марка</t>
  </si>
  <si>
    <t>мм</t>
  </si>
  <si>
    <r>
      <t>1.Пенополистирол обладает самым низким коэф.теплопроводности с плотностью не более 30кг/м</t>
    </r>
    <r>
      <rPr>
        <b/>
        <i/>
        <vertAlign val="superscript"/>
        <sz val="12"/>
        <color indexed="8"/>
        <rFont val="Times New Roman"/>
        <family val="1"/>
        <charset val="204"/>
      </rPr>
      <t xml:space="preserve">3 </t>
    </r>
    <r>
      <rPr>
        <b/>
        <i/>
        <sz val="12"/>
        <color indexed="8"/>
        <rFont val="Times New Roman"/>
        <family val="1"/>
        <charset val="204"/>
      </rPr>
      <t xml:space="preserve">и поэтому относится к негорючим, трудновоспламеняемым материалам гр.Г1;
</t>
    </r>
    <r>
      <rPr>
        <b/>
        <i/>
        <sz val="12"/>
        <color indexed="8"/>
        <rFont val="Arial"/>
        <family val="2"/>
        <charset val="204"/>
      </rPr>
      <t>2.Высокие теплоизоляционные свойства;
3.Экологически безопасный материал;
4.Не впитывает влагу;
5.Высокая морозостойкость;
6. Обладает высокой прочностью на сжатие;
7. Простота при монтаже и экономичность.</t>
    </r>
  </si>
  <si>
    <t>ПСБ-С-15
От 10,0 кг./м3</t>
  </si>
  <si>
    <t>1000х1000 1000х1250
1000до4000</t>
  </si>
  <si>
    <r>
      <rPr>
        <b/>
        <sz val="8"/>
        <color indexed="8"/>
        <rFont val="Arial1"/>
        <charset val="204"/>
      </rPr>
      <t>От 20
До 1250</t>
    </r>
  </si>
  <si>
    <t>ПСБ-С-25
от 15,1 кг./м3</t>
  </si>
  <si>
    <t>ПСБ-С-35
От 25,1 кг./м3</t>
  </si>
  <si>
    <r>
      <t>Труба полипропилен (</t>
    </r>
    <r>
      <rPr>
        <b/>
        <sz val="8"/>
        <rFont val="Arial Cyr"/>
        <family val="2"/>
        <charset val="204"/>
      </rPr>
      <t>S5/SDR 11</t>
    </r>
    <r>
      <rPr>
        <b/>
        <sz val="10"/>
        <rFont val="Arial Cyr"/>
        <family val="2"/>
        <charset val="204"/>
      </rPr>
      <t xml:space="preserve">) </t>
    </r>
    <r>
      <rPr>
        <b/>
        <sz val="11"/>
        <rFont val="Arial Cyr"/>
        <family val="2"/>
        <charset val="204"/>
      </rPr>
      <t>PN 10</t>
    </r>
    <r>
      <rPr>
        <b/>
        <sz val="10"/>
        <rFont val="Arial Cyr"/>
        <family val="2"/>
        <charset val="204"/>
      </rPr>
      <t xml:space="preserve"> (</t>
    </r>
    <r>
      <rPr>
        <b/>
        <sz val="8"/>
        <rFont val="Arial Cyr"/>
        <family val="2"/>
        <charset val="204"/>
      </rPr>
      <t>10</t>
    </r>
    <r>
      <rPr>
        <b/>
        <sz val="10"/>
        <rFont val="Arial Cyr"/>
        <family val="2"/>
        <charset val="204"/>
      </rPr>
      <t xml:space="preserve"> атм)</t>
    </r>
  </si>
  <si>
    <t>Диаметр   мм</t>
  </si>
  <si>
    <t>Толщина стенки, мм</t>
  </si>
  <si>
    <t>Длина, м</t>
  </si>
  <si>
    <t>Количество в упаковке, шт.</t>
  </si>
  <si>
    <t>Вес 1 м/п</t>
  </si>
  <si>
    <t>Цена от                     50 т.р.</t>
  </si>
  <si>
    <t>Цена от                          200 т.р.</t>
  </si>
  <si>
    <t xml:space="preserve">цена за 1 кг </t>
  </si>
  <si>
    <t>PPR D20</t>
  </si>
  <si>
    <t>PPR D25</t>
  </si>
  <si>
    <t>PPR D32</t>
  </si>
  <si>
    <t>PPR D40</t>
  </si>
  <si>
    <t>PPR D50</t>
  </si>
  <si>
    <t>PPR D63</t>
  </si>
  <si>
    <t>PPR D75</t>
  </si>
  <si>
    <t>PPR D90</t>
  </si>
  <si>
    <t>PPR D110</t>
  </si>
  <si>
    <t>(горячее водоснабжение)</t>
  </si>
  <si>
    <r>
      <t>Труба полипропилен (</t>
    </r>
    <r>
      <rPr>
        <b/>
        <sz val="8"/>
        <rFont val="Arial Cyr"/>
        <family val="2"/>
        <charset val="204"/>
      </rPr>
      <t>S2,5/SDR 6</t>
    </r>
    <r>
      <rPr>
        <b/>
        <sz val="10"/>
        <rFont val="Arial Cyr"/>
        <family val="2"/>
        <charset val="204"/>
      </rPr>
      <t xml:space="preserve">) </t>
    </r>
    <r>
      <rPr>
        <b/>
        <sz val="11"/>
        <rFont val="Arial Cyr"/>
        <family val="2"/>
        <charset val="204"/>
      </rPr>
      <t>PN 20</t>
    </r>
    <r>
      <rPr>
        <b/>
        <sz val="10"/>
        <rFont val="Arial Cyr"/>
        <family val="2"/>
        <charset val="204"/>
      </rPr>
      <t xml:space="preserve"> (</t>
    </r>
    <r>
      <rPr>
        <b/>
        <sz val="8"/>
        <rFont val="Arial Cyr"/>
        <family val="2"/>
        <charset val="204"/>
      </rPr>
      <t>20</t>
    </r>
    <r>
      <rPr>
        <b/>
        <sz val="10"/>
        <rFont val="Arial Cyr"/>
        <family val="2"/>
        <charset val="204"/>
      </rPr>
      <t xml:space="preserve"> атм)</t>
    </r>
  </si>
  <si>
    <t>Цена от                    50 т.р.</t>
  </si>
  <si>
    <t>Цена от                 200 т.р.</t>
  </si>
  <si>
    <t>(горячее водоснабжение, отопление)</t>
  </si>
  <si>
    <r>
      <t>Труба полипропилен (</t>
    </r>
    <r>
      <rPr>
        <b/>
        <sz val="8"/>
        <rFont val="Arial Cyr"/>
        <family val="2"/>
        <charset val="204"/>
      </rPr>
      <t>S2 / SDR 5</t>
    </r>
    <r>
      <rPr>
        <b/>
        <sz val="10"/>
        <rFont val="Arial Cyr"/>
        <family val="2"/>
        <charset val="204"/>
      </rPr>
      <t xml:space="preserve">) </t>
    </r>
    <r>
      <rPr>
        <b/>
        <sz val="11"/>
        <rFont val="Arial Cyr"/>
        <family val="2"/>
        <charset val="204"/>
      </rPr>
      <t>PN 25</t>
    </r>
    <r>
      <rPr>
        <b/>
        <sz val="10"/>
        <rFont val="Arial Cyr"/>
        <family val="2"/>
        <charset val="204"/>
      </rPr>
      <t xml:space="preserve"> (</t>
    </r>
    <r>
      <rPr>
        <b/>
        <sz val="8"/>
        <rFont val="Arial Cyr"/>
        <family val="2"/>
        <charset val="204"/>
      </rPr>
      <t>25</t>
    </r>
    <r>
      <rPr>
        <b/>
        <sz val="10"/>
        <rFont val="Arial Cyr"/>
        <family val="2"/>
        <charset val="204"/>
      </rPr>
      <t xml:space="preserve"> атм)</t>
    </r>
  </si>
  <si>
    <t>Цена от                200 т.р.</t>
  </si>
  <si>
    <t>Труба канализационная полипропиленовая</t>
  </si>
  <si>
    <r>
      <t>Канализация (внутренняя, серая).</t>
    </r>
    <r>
      <rPr>
        <b/>
        <sz val="10"/>
        <rFont val="Arial Cyr"/>
        <family val="2"/>
        <charset val="204"/>
      </rPr>
      <t xml:space="preserve"> </t>
    </r>
    <r>
      <rPr>
        <sz val="10"/>
        <rFont val="Arial"/>
      </rPr>
      <t xml:space="preserve">Трубы укомплектованы уплотнительными кольцами фирмы MOL(Германия). </t>
    </r>
    <r>
      <rPr>
        <b/>
        <sz val="11"/>
        <rFont val="Arial Cyr"/>
        <family val="2"/>
        <charset val="204"/>
      </rPr>
      <t>Цены указаны в руб. за шт. с учетом НДС 18 %</t>
    </r>
  </si>
  <si>
    <r>
      <t>Труба канализационная</t>
    </r>
    <r>
      <rPr>
        <b/>
        <sz val="11"/>
        <rFont val="Arial Cyr"/>
        <family val="2"/>
        <charset val="204"/>
      </rPr>
      <t xml:space="preserve"> PN 2.5</t>
    </r>
  </si>
  <si>
    <t>Вес 1 изделия</t>
  </si>
  <si>
    <t>Цена от                 50 т.р.</t>
  </si>
  <si>
    <t>Цена от                  200 т.р.</t>
  </si>
  <si>
    <t>PP D50</t>
  </si>
  <si>
    <t xml:space="preserve"> </t>
  </si>
  <si>
    <r>
      <t xml:space="preserve">Труба канализационная </t>
    </r>
    <r>
      <rPr>
        <b/>
        <sz val="11"/>
        <rFont val="Arial Cyr"/>
        <family val="2"/>
        <charset val="204"/>
      </rPr>
      <t>PN 2.5</t>
    </r>
  </si>
  <si>
    <t>Цена от                       200 т.р.</t>
  </si>
  <si>
    <t>PP D110</t>
  </si>
  <si>
    <t>Цена от                     200 т.р.</t>
  </si>
  <si>
    <r>
      <t>Канализация (наружняя, рыжая).</t>
    </r>
    <r>
      <rPr>
        <sz val="10"/>
        <rFont val="Arial"/>
      </rPr>
      <t xml:space="preserve"> Трубы укомплектованы уплотнительными кольцами фирмы MOL(Германия)  </t>
    </r>
  </si>
  <si>
    <t>Цена от                   50 т.р.</t>
  </si>
  <si>
    <t>Цена от                   200 т.р.</t>
  </si>
  <si>
    <t>PP D160</t>
  </si>
  <si>
    <t>не кондиция за 1 кг</t>
  </si>
  <si>
    <t>Труба ПНД ПЭ 100 SDR 26 (6,3 атм)</t>
  </si>
  <si>
    <t>Диаметр, мм</t>
  </si>
  <si>
    <t>Толщина стенки</t>
  </si>
  <si>
    <t>Длина   трубы, м</t>
  </si>
  <si>
    <t>Вес 1 п/м</t>
  </si>
  <si>
    <t>Цена от 50 т.р. За 1 кг</t>
  </si>
  <si>
    <t>Цена от  50 т.р. За 1 м.п.</t>
  </si>
  <si>
    <t xml:space="preserve">12 ,13 </t>
  </si>
  <si>
    <t>Труба ПНД ПЭ 100   SDR 21 (8 атм)</t>
  </si>
  <si>
    <t>Труба ПНД ПЭ 100    SDR 17,6 ( 9,5 атм)</t>
  </si>
  <si>
    <t>100-200</t>
  </si>
  <si>
    <t>Труба ПНД ПЭ 100 SDR 17 ( 10 атм)</t>
  </si>
  <si>
    <t>Труба ПНД ПЭ 100  SDR 13,6 (12,5 атм)</t>
  </si>
  <si>
    <t>Длина   бухты, м</t>
  </si>
  <si>
    <t>100-300</t>
  </si>
  <si>
    <t>Труба ПНД ПЭ 100 SDR 11 (16 атм)</t>
  </si>
  <si>
    <t>Труба ПНД ПЭ 100    SDR 9 (20 атм)</t>
  </si>
  <si>
    <t>Труба ПНД ПЭ 100 SDR 17,6; SDR 17; SDR 13,6; SDR 11; SDR 9.</t>
  </si>
  <si>
    <t xml:space="preserve"> Трубы изготовляют в прямых отрезках или бухтах, цвет черный с желтой полосой.</t>
  </si>
  <si>
    <t xml:space="preserve">Полиэтиленовые трубы предназначены для строительства газопроводов, транспортирующих газ для хозяйственного снабжения,  в соответствии со СНиП 3.05.04-85 . </t>
  </si>
  <si>
    <t>Труба ПНД ПЭ 100            SDR 17,6 (4 атм)</t>
  </si>
  <si>
    <t>Диаметр,   мм</t>
  </si>
  <si>
    <t>Цена  за кг от 50 т.р.</t>
  </si>
  <si>
    <t>Цена  за м/п от 50 т.р.</t>
  </si>
  <si>
    <t>Цена от               50 т.р.</t>
  </si>
  <si>
    <t>Труба ПНД ПЭ 100            SDR 17 (6 атм)</t>
  </si>
  <si>
    <t>Труба ПНД ПЭ 100            SDR 13,6 (8 атм)</t>
  </si>
  <si>
    <t>Труба ПНД ПЭ 100            SDR 11 (10 атм)</t>
  </si>
  <si>
    <t>Труба ПНД ПЭ 100            SDR 9 (12 атм)</t>
  </si>
  <si>
    <t>Цены указаны в руб. за 1 кг.  трубы с учетом НДС</t>
  </si>
  <si>
    <t>Материалы</t>
  </si>
  <si>
    <t>Размер</t>
  </si>
  <si>
    <t>Цена с НДС</t>
  </si>
  <si>
    <t>SIP панель стеновая</t>
  </si>
  <si>
    <t>ОСП плита</t>
  </si>
  <si>
    <t>2шт 2800х1250х12 мм</t>
  </si>
  <si>
    <t xml:space="preserve">  920 руб\м2</t>
  </si>
  <si>
    <t>пенопласт ПСБ-С 25</t>
  </si>
  <si>
    <t>2700х1150х150 мм</t>
  </si>
  <si>
    <t>SIP панель для полов</t>
  </si>
  <si>
    <t>2 шт 2800х1250х12 мм</t>
  </si>
  <si>
    <t>1020 руб\м2</t>
  </si>
  <si>
    <t>2700х1150х200 мм</t>
  </si>
  <si>
    <t>1 шт 2500х1200х12 мм</t>
  </si>
  <si>
    <t>830 руб\м2</t>
  </si>
  <si>
    <t>2400х1100х150 мм</t>
  </si>
  <si>
    <t>Дома из SIP панелей не требуют заглубленного фундамента. SIP-панель толщиной в 17 см равна по теплоизоляции кирпичной стенке толщиной в 140 см.SIP-панели имеют малую массу, что дает возможность двум рабочим без особых усилий их переносить и монтировать. SIP-панели плотно соединяются между собой с помощью деревянного бруса. Во избежание образования «мостиков холода» в местах соединения все незначительные пустоты заполняются монтажным пенополиуретановым герметиком.При производстве SIP панелей используется шлифованная, влагостойкая ОСП плита производства Чехии или стекломагнезитовый лист. Сертификат пожарной безопасности №ССПБ.RU.ОП058. Н.0012 (группа горючести Г1 по ГОСТ 30244-94) Сертификат пожарной безопасности № ССПБ.RU.ОП058. Н.00092 (группа горючести Г2 по ГОСТ 30244-94)</t>
  </si>
</sst>
</file>

<file path=xl/styles.xml><?xml version="1.0" encoding="utf-8"?>
<styleSheet xmlns="http://schemas.openxmlformats.org/spreadsheetml/2006/main">
  <numFmts count="4">
    <numFmt numFmtId="164" formatCode="#,##0.00_р_."/>
    <numFmt numFmtId="165" formatCode="0.0"/>
    <numFmt numFmtId="166" formatCode="0.000"/>
    <numFmt numFmtId="167" formatCode="0.0;[Red]0.0"/>
  </numFmts>
  <fonts count="38"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0"/>
      <name val="Arial"/>
    </font>
    <font>
      <b/>
      <sz val="14"/>
      <name val="Arial Black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vertAlign val="superscript"/>
      <sz val="12"/>
      <color indexed="8"/>
      <name val="Times New Roman"/>
      <family val="1"/>
      <charset val="204"/>
    </font>
    <font>
      <b/>
      <i/>
      <sz val="12"/>
      <color indexed="8"/>
      <name val="Arial"/>
      <family val="2"/>
      <charset val="204"/>
    </font>
    <font>
      <b/>
      <sz val="14"/>
      <color indexed="8"/>
      <name val="Arial1"/>
      <charset val="204"/>
    </font>
    <font>
      <b/>
      <sz val="8"/>
      <color indexed="8"/>
      <name val="Arial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u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u/>
      <sz val="10"/>
      <name val="Arial Cyr"/>
      <family val="2"/>
      <charset val="204"/>
    </font>
    <font>
      <sz val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CC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/>
    <xf numFmtId="0" fontId="3" fillId="0" borderId="5" xfId="0" applyFont="1" applyFill="1" applyBorder="1" applyAlignment="1">
      <alignment horizontal="left"/>
    </xf>
    <xf numFmtId="0" fontId="0" fillId="0" borderId="6" xfId="0" applyBorder="1"/>
    <xf numFmtId="0" fontId="5" fillId="3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4" fontId="5" fillId="0" borderId="9" xfId="0" applyNumberFormat="1" applyFont="1" applyBorder="1"/>
    <xf numFmtId="0" fontId="0" fillId="0" borderId="5" xfId="0" applyBorder="1"/>
    <xf numFmtId="0" fontId="5" fillId="3" borderId="10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/>
    <xf numFmtId="0" fontId="6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/>
    <xf numFmtId="0" fontId="0" fillId="0" borderId="13" xfId="0" applyBorder="1"/>
    <xf numFmtId="0" fontId="5" fillId="3" borderId="17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/>
    <xf numFmtId="0" fontId="5" fillId="3" borderId="20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/>
    <xf numFmtId="0" fontId="0" fillId="0" borderId="6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/>
    <xf numFmtId="0" fontId="8" fillId="0" borderId="5" xfId="0" applyFont="1" applyBorder="1"/>
    <xf numFmtId="0" fontId="0" fillId="0" borderId="13" xfId="0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Border="1"/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/>
    <xf numFmtId="0" fontId="5" fillId="3" borderId="29" xfId="0" applyFont="1" applyFill="1" applyBorder="1" applyAlignment="1">
      <alignment horizontal="center" vertical="center" wrapText="1"/>
    </xf>
    <xf numFmtId="0" fontId="9" fillId="0" borderId="0" xfId="0" applyFont="1"/>
    <xf numFmtId="0" fontId="3" fillId="4" borderId="5" xfId="0" applyFont="1" applyFill="1" applyBorder="1"/>
    <xf numFmtId="0" fontId="3" fillId="4" borderId="0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0" fontId="8" fillId="4" borderId="5" xfId="0" applyFont="1" applyFill="1" applyBorder="1"/>
    <xf numFmtId="0" fontId="8" fillId="4" borderId="29" xfId="0" applyFont="1" applyFill="1" applyBorder="1"/>
    <xf numFmtId="164" fontId="3" fillId="4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/>
    <xf numFmtId="0" fontId="10" fillId="0" borderId="0" xfId="0" applyFont="1"/>
    <xf numFmtId="0" fontId="11" fillId="0" borderId="6" xfId="0" applyFont="1" applyBorder="1" applyAlignment="1">
      <alignment horizontal="center"/>
    </xf>
    <xf numFmtId="0" fontId="12" fillId="0" borderId="0" xfId="0" applyFont="1"/>
    <xf numFmtId="0" fontId="13" fillId="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Border="1"/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165" fontId="26" fillId="0" borderId="34" xfId="0" applyNumberFormat="1" applyFont="1" applyFill="1" applyBorder="1" applyAlignment="1">
      <alignment horizontal="center" vertical="center"/>
    </xf>
    <xf numFmtId="165" fontId="26" fillId="0" borderId="35" xfId="0" applyNumberFormat="1" applyFont="1" applyFill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165" fontId="26" fillId="0" borderId="36" xfId="0" applyNumberFormat="1" applyFont="1" applyFill="1" applyBorder="1" applyAlignment="1">
      <alignment horizontal="center" vertical="center"/>
    </xf>
    <xf numFmtId="165" fontId="26" fillId="0" borderId="37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165" fontId="26" fillId="0" borderId="38" xfId="0" applyNumberFormat="1" applyFont="1" applyFill="1" applyBorder="1" applyAlignment="1">
      <alignment horizontal="center" vertical="center"/>
    </xf>
    <xf numFmtId="165" fontId="26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65" fontId="26" fillId="0" borderId="40" xfId="0" applyNumberFormat="1" applyFont="1" applyFill="1" applyBorder="1" applyAlignment="1">
      <alignment horizontal="center" vertical="center"/>
    </xf>
    <xf numFmtId="165" fontId="26" fillId="0" borderId="41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0" xfId="0" applyFill="1"/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/>
    </xf>
    <xf numFmtId="166" fontId="26" fillId="0" borderId="40" xfId="0" applyNumberFormat="1" applyFont="1" applyFill="1" applyBorder="1" applyAlignment="1">
      <alignment horizontal="center" vertical="center"/>
    </xf>
    <xf numFmtId="165" fontId="26" fillId="0" borderId="43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center" vertical="center"/>
    </xf>
    <xf numFmtId="165" fontId="26" fillId="0" borderId="44" xfId="0" applyNumberFormat="1" applyFont="1" applyFill="1" applyBorder="1" applyAlignment="1">
      <alignment horizontal="center" vertical="center"/>
    </xf>
    <xf numFmtId="166" fontId="26" fillId="0" borderId="38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166" fontId="26" fillId="0" borderId="41" xfId="0" applyNumberFormat="1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center" vertical="center"/>
    </xf>
    <xf numFmtId="166" fontId="26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24" fillId="0" borderId="4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166" fontId="26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7" borderId="65" xfId="0" applyFont="1" applyFill="1" applyBorder="1" applyAlignment="1">
      <alignment horizontal="center" vertical="center" wrapText="1"/>
    </xf>
    <xf numFmtId="0" fontId="29" fillId="7" borderId="66" xfId="0" applyFont="1" applyFill="1" applyBorder="1" applyAlignment="1">
      <alignment horizontal="center" vertical="center" wrapText="1"/>
    </xf>
    <xf numFmtId="0" fontId="29" fillId="7" borderId="67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165" fontId="30" fillId="0" borderId="70" xfId="0" applyNumberFormat="1" applyFont="1" applyFill="1" applyBorder="1" applyAlignment="1">
      <alignment horizontal="center" vertical="center" wrapText="1"/>
    </xf>
    <xf numFmtId="2" fontId="30" fillId="0" borderId="7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2" fontId="30" fillId="0" borderId="75" xfId="0" applyNumberFormat="1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167" fontId="30" fillId="0" borderId="74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65" fontId="30" fillId="0" borderId="74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2" fontId="30" fillId="0" borderId="79" xfId="0" applyNumberFormat="1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165" fontId="30" fillId="0" borderId="70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165" fontId="30" fillId="0" borderId="83" xfId="0" applyNumberFormat="1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165" fontId="30" fillId="0" borderId="87" xfId="0" applyNumberFormat="1" applyFont="1" applyBorder="1" applyAlignment="1">
      <alignment horizontal="center" vertical="center"/>
    </xf>
    <xf numFmtId="2" fontId="30" fillId="0" borderId="88" xfId="0" applyNumberFormat="1" applyFont="1" applyBorder="1" applyAlignment="1">
      <alignment horizontal="center" vertical="center"/>
    </xf>
    <xf numFmtId="2" fontId="30" fillId="0" borderId="84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 wrapText="1"/>
    </xf>
    <xf numFmtId="1" fontId="30" fillId="0" borderId="75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 wrapText="1"/>
    </xf>
    <xf numFmtId="1" fontId="30" fillId="0" borderId="79" xfId="0" applyNumberFormat="1" applyFont="1" applyBorder="1" applyAlignment="1">
      <alignment horizontal="center" vertical="center"/>
    </xf>
    <xf numFmtId="165" fontId="30" fillId="0" borderId="74" xfId="0" applyNumberFormat="1" applyFont="1" applyFill="1" applyBorder="1" applyAlignment="1">
      <alignment horizontal="center" vertical="center" wrapText="1"/>
    </xf>
    <xf numFmtId="165" fontId="30" fillId="0" borderId="83" xfId="0" applyNumberFormat="1" applyFont="1" applyFill="1" applyBorder="1" applyAlignment="1">
      <alignment horizontal="center" vertical="center" wrapText="1"/>
    </xf>
    <xf numFmtId="0" fontId="29" fillId="7" borderId="89" xfId="0" applyFont="1" applyFill="1" applyBorder="1" applyAlignment="1">
      <alignment horizontal="center" vertical="center" wrapText="1"/>
    </xf>
    <xf numFmtId="1" fontId="30" fillId="0" borderId="84" xfId="0" applyNumberFormat="1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29" fillId="7" borderId="94" xfId="0" applyFont="1" applyFill="1" applyBorder="1" applyAlignment="1">
      <alignment horizontal="center" vertical="center" wrapText="1"/>
    </xf>
    <xf numFmtId="165" fontId="30" fillId="0" borderId="95" xfId="0" applyNumberFormat="1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165" fontId="30" fillId="0" borderId="92" xfId="0" applyNumberFormat="1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/>
    </xf>
    <xf numFmtId="165" fontId="30" fillId="0" borderId="93" xfId="0" applyNumberFormat="1" applyFont="1" applyBorder="1" applyAlignment="1">
      <alignment horizontal="center" vertical="center"/>
    </xf>
    <xf numFmtId="165" fontId="30" fillId="0" borderId="78" xfId="0" applyNumberFormat="1" applyFont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1" fillId="0" borderId="0" xfId="1" applyFont="1"/>
    <xf numFmtId="0" fontId="31" fillId="0" borderId="0" xfId="1" applyFont="1" applyBorder="1" applyAlignment="1">
      <alignment horizontal="right" wrapText="1"/>
    </xf>
    <xf numFmtId="0" fontId="31" fillId="0" borderId="0" xfId="1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/>
    <xf numFmtId="0" fontId="22" fillId="0" borderId="0" xfId="1" applyFont="1"/>
    <xf numFmtId="0" fontId="22" fillId="6" borderId="64" xfId="0" applyFont="1" applyFill="1" applyBorder="1" applyAlignment="1">
      <alignment horizontal="center" vertical="center" wrapText="1"/>
    </xf>
    <xf numFmtId="0" fontId="22" fillId="6" borderId="96" xfId="0" applyFont="1" applyFill="1" applyBorder="1" applyAlignment="1">
      <alignment horizontal="center" vertical="center" wrapText="1"/>
    </xf>
    <xf numFmtId="0" fontId="22" fillId="6" borderId="97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/>
    </xf>
    <xf numFmtId="166" fontId="31" fillId="0" borderId="62" xfId="0" applyNumberFormat="1" applyFont="1" applyBorder="1" applyAlignment="1">
      <alignment horizontal="center" vertical="center"/>
    </xf>
    <xf numFmtId="2" fontId="31" fillId="0" borderId="63" xfId="0" applyNumberFormat="1" applyFont="1" applyFill="1" applyBorder="1" applyAlignment="1">
      <alignment horizontal="center" vertical="center"/>
    </xf>
    <xf numFmtId="165" fontId="31" fillId="0" borderId="63" xfId="0" applyNumberFormat="1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166" fontId="31" fillId="0" borderId="53" xfId="0" applyNumberFormat="1" applyFont="1" applyBorder="1" applyAlignment="1">
      <alignment horizontal="center" vertical="center"/>
    </xf>
    <xf numFmtId="1" fontId="31" fillId="0" borderId="30" xfId="0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1" fontId="31" fillId="0" borderId="99" xfId="0" applyNumberFormat="1" applyFont="1" applyBorder="1" applyAlignment="1">
      <alignment horizontal="center" vertical="center"/>
    </xf>
    <xf numFmtId="166" fontId="31" fillId="0" borderId="57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65" fontId="31" fillId="0" borderId="50" xfId="0" applyNumberFormat="1" applyFont="1" applyFill="1" applyBorder="1" applyAlignment="1">
      <alignment horizontal="center" vertical="center" wrapText="1"/>
    </xf>
    <xf numFmtId="2" fontId="31" fillId="0" borderId="100" xfId="0" applyNumberFormat="1" applyFont="1" applyBorder="1" applyAlignment="1">
      <alignment horizontal="center" vertical="center"/>
    </xf>
    <xf numFmtId="166" fontId="31" fillId="0" borderId="51" xfId="0" applyNumberFormat="1" applyFont="1" applyBorder="1" applyAlignment="1">
      <alignment horizontal="center" vertical="center"/>
    </xf>
    <xf numFmtId="165" fontId="31" fillId="0" borderId="52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 wrapText="1"/>
    </xf>
    <xf numFmtId="2" fontId="31" fillId="0" borderId="101" xfId="0" applyNumberFormat="1" applyFont="1" applyBorder="1" applyAlignment="1">
      <alignment horizontal="center" vertical="center"/>
    </xf>
    <xf numFmtId="166" fontId="31" fillId="0" borderId="59" xfId="0" applyNumberFormat="1" applyFont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 wrapText="1"/>
    </xf>
    <xf numFmtId="165" fontId="31" fillId="0" borderId="61" xfId="0" applyNumberFormat="1" applyFont="1" applyFill="1" applyBorder="1" applyAlignment="1">
      <alignment horizontal="center" vertical="center" wrapText="1"/>
    </xf>
    <xf numFmtId="165" fontId="31" fillId="0" borderId="56" xfId="0" applyNumberFormat="1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165" fontId="31" fillId="0" borderId="52" xfId="0" applyNumberFormat="1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50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166" fontId="31" fillId="0" borderId="53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/>
    </xf>
    <xf numFmtId="166" fontId="31" fillId="0" borderId="59" xfId="0" applyNumberFormat="1" applyFont="1" applyFill="1" applyBorder="1" applyAlignment="1">
      <alignment horizontal="center" vertical="center"/>
    </xf>
    <xf numFmtId="0" fontId="34" fillId="0" borderId="103" xfId="0" applyFont="1" applyBorder="1" applyAlignment="1">
      <alignment horizontal="center" vertical="top" wrapText="1"/>
    </xf>
    <xf numFmtId="0" fontId="35" fillId="0" borderId="0" xfId="0" applyFont="1"/>
    <xf numFmtId="0" fontId="34" fillId="0" borderId="105" xfId="0" applyFont="1" applyBorder="1" applyAlignment="1">
      <alignment vertical="top" wrapText="1"/>
    </xf>
    <xf numFmtId="0" fontId="36" fillId="0" borderId="108" xfId="0" applyFont="1" applyBorder="1" applyAlignment="1">
      <alignment horizontal="center" vertical="center" wrapText="1"/>
    </xf>
    <xf numFmtId="0" fontId="36" fillId="0" borderId="109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0" fontId="36" fillId="0" borderId="106" xfId="0" applyFont="1" applyBorder="1" applyAlignment="1">
      <alignment horizontal="center" vertical="center" wrapText="1"/>
    </xf>
    <xf numFmtId="0" fontId="36" fillId="0" borderId="107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top" wrapText="1"/>
    </xf>
    <xf numFmtId="0" fontId="34" fillId="0" borderId="104" xfId="0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right" wrapText="1"/>
    </xf>
    <xf numFmtId="0" fontId="33" fillId="0" borderId="31" xfId="0" applyFont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wrapText="1"/>
    </xf>
    <xf numFmtId="0" fontId="0" fillId="0" borderId="3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0" fillId="0" borderId="76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0" fillId="0" borderId="31" xfId="0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123</xdr:row>
      <xdr:rowOff>9525</xdr:rowOff>
    </xdr:from>
    <xdr:to>
      <xdr:col>0</xdr:col>
      <xdr:colOff>1438275</xdr:colOff>
      <xdr:row>127</xdr:row>
      <xdr:rowOff>152400</xdr:rowOff>
    </xdr:to>
    <xdr:pic>
      <xdr:nvPicPr>
        <xdr:cNvPr id="1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0848975"/>
          <a:ext cx="1409700" cy="942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87</xdr:row>
      <xdr:rowOff>0</xdr:rowOff>
    </xdr:from>
    <xdr:to>
      <xdr:col>0</xdr:col>
      <xdr:colOff>1685925</xdr:colOff>
      <xdr:row>92</xdr:row>
      <xdr:rowOff>152400</xdr:rowOff>
    </xdr:to>
    <xdr:pic>
      <xdr:nvPicPr>
        <xdr:cNvPr id="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3571875"/>
          <a:ext cx="1657350" cy="1152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180975</xdr:colOff>
      <xdr:row>99</xdr:row>
      <xdr:rowOff>76200</xdr:rowOff>
    </xdr:from>
    <xdr:to>
      <xdr:col>0</xdr:col>
      <xdr:colOff>1581150</xdr:colOff>
      <xdr:row>104</xdr:row>
      <xdr:rowOff>19050</xdr:rowOff>
    </xdr:to>
    <xdr:pic>
      <xdr:nvPicPr>
        <xdr:cNvPr id="1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" y="6019800"/>
          <a:ext cx="1400175" cy="990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9525</xdr:colOff>
      <xdr:row>141</xdr:row>
      <xdr:rowOff>0</xdr:rowOff>
    </xdr:from>
    <xdr:to>
      <xdr:col>0</xdr:col>
      <xdr:colOff>1438275</xdr:colOff>
      <xdr:row>145</xdr:row>
      <xdr:rowOff>142875</xdr:rowOff>
    </xdr:to>
    <xdr:pic>
      <xdr:nvPicPr>
        <xdr:cNvPr id="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4497050"/>
          <a:ext cx="1428750" cy="981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9525</xdr:colOff>
      <xdr:row>141</xdr:row>
      <xdr:rowOff>0</xdr:rowOff>
    </xdr:from>
    <xdr:to>
      <xdr:col>0</xdr:col>
      <xdr:colOff>1438275</xdr:colOff>
      <xdr:row>145</xdr:row>
      <xdr:rowOff>142875</xdr:rowOff>
    </xdr:to>
    <xdr:pic>
      <xdr:nvPicPr>
        <xdr:cNvPr id="1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4497050"/>
          <a:ext cx="1428750" cy="981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238125</xdr:colOff>
      <xdr:row>110</xdr:row>
      <xdr:rowOff>9525</xdr:rowOff>
    </xdr:from>
    <xdr:to>
      <xdr:col>0</xdr:col>
      <xdr:colOff>1933575</xdr:colOff>
      <xdr:row>118</xdr:row>
      <xdr:rowOff>161925</xdr:rowOff>
    </xdr:to>
    <xdr:pic>
      <xdr:nvPicPr>
        <xdr:cNvPr id="1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8125" y="8210550"/>
          <a:ext cx="1695450" cy="1828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132</xdr:row>
      <xdr:rowOff>9525</xdr:rowOff>
    </xdr:from>
    <xdr:to>
      <xdr:col>1</xdr:col>
      <xdr:colOff>19050</xdr:colOff>
      <xdr:row>138</xdr:row>
      <xdr:rowOff>161925</xdr:rowOff>
    </xdr:to>
    <xdr:pic>
      <xdr:nvPicPr>
        <xdr:cNvPr id="1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2649200"/>
          <a:ext cx="2286000" cy="1409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142875</xdr:colOff>
      <xdr:row>151</xdr:row>
      <xdr:rowOff>38100</xdr:rowOff>
    </xdr:from>
    <xdr:to>
      <xdr:col>0</xdr:col>
      <xdr:colOff>1924050</xdr:colOff>
      <xdr:row>156</xdr:row>
      <xdr:rowOff>142875</xdr:rowOff>
    </xdr:to>
    <xdr:pic>
      <xdr:nvPicPr>
        <xdr:cNvPr id="18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16573500"/>
          <a:ext cx="1781175" cy="1104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66675</xdr:colOff>
      <xdr:row>159</xdr:row>
      <xdr:rowOff>19050</xdr:rowOff>
    </xdr:from>
    <xdr:to>
      <xdr:col>0</xdr:col>
      <xdr:colOff>1276350</xdr:colOff>
      <xdr:row>162</xdr:row>
      <xdr:rowOff>571500</xdr:rowOff>
    </xdr:to>
    <xdr:pic>
      <xdr:nvPicPr>
        <xdr:cNvPr id="19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36947475"/>
          <a:ext cx="1209675" cy="1152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85725</xdr:colOff>
      <xdr:row>323</xdr:row>
      <xdr:rowOff>161925</xdr:rowOff>
    </xdr:from>
    <xdr:to>
      <xdr:col>1</xdr:col>
      <xdr:colOff>1343025</xdr:colOff>
      <xdr:row>330</xdr:row>
      <xdr:rowOff>247650</xdr:rowOff>
    </xdr:to>
    <xdr:pic>
      <xdr:nvPicPr>
        <xdr:cNvPr id="20" name="Picture 2" descr="siptech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12000"/>
          <a:grayscl/>
        </a:blip>
        <a:srcRect/>
        <a:stretch>
          <a:fillRect/>
        </a:stretch>
      </xdr:blipFill>
      <xdr:spPr bwMode="auto">
        <a:xfrm>
          <a:off x="85725" y="5067300"/>
          <a:ext cx="31908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28576</xdr:colOff>
      <xdr:row>167</xdr:row>
      <xdr:rowOff>123824</xdr:rowOff>
    </xdr:from>
    <xdr:to>
      <xdr:col>0</xdr:col>
      <xdr:colOff>1309572</xdr:colOff>
      <xdr:row>174</xdr:row>
      <xdr:rowOff>143118</xdr:rowOff>
    </xdr:to>
    <xdr:pic>
      <xdr:nvPicPr>
        <xdr:cNvPr id="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576" y="40024049"/>
          <a:ext cx="1280996" cy="14194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</xdr:colOff>
      <xdr:row>176</xdr:row>
      <xdr:rowOff>1</xdr:rowOff>
    </xdr:from>
    <xdr:to>
      <xdr:col>0</xdr:col>
      <xdr:colOff>1251439</xdr:colOff>
      <xdr:row>181</xdr:row>
      <xdr:rowOff>38101</xdr:rowOff>
    </xdr:to>
    <xdr:pic>
      <xdr:nvPicPr>
        <xdr:cNvPr id="2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" y="42119551"/>
          <a:ext cx="1251438" cy="1066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110477</xdr:colOff>
      <xdr:row>181</xdr:row>
      <xdr:rowOff>1</xdr:rowOff>
    </xdr:from>
    <xdr:to>
      <xdr:col>0</xdr:col>
      <xdr:colOff>1166142</xdr:colOff>
      <xdr:row>185</xdr:row>
      <xdr:rowOff>9526</xdr:rowOff>
    </xdr:to>
    <xdr:pic>
      <xdr:nvPicPr>
        <xdr:cNvPr id="2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10477" y="43148251"/>
          <a:ext cx="1055665" cy="819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58021</xdr:colOff>
      <xdr:row>186</xdr:row>
      <xdr:rowOff>47625</xdr:rowOff>
    </xdr:from>
    <xdr:to>
      <xdr:col>0</xdr:col>
      <xdr:colOff>1133475</xdr:colOff>
      <xdr:row>191</xdr:row>
      <xdr:rowOff>95250</xdr:rowOff>
    </xdr:to>
    <xdr:pic>
      <xdr:nvPicPr>
        <xdr:cNvPr id="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8021" y="44615100"/>
          <a:ext cx="1075454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190</xdr:row>
      <xdr:rowOff>57150</xdr:rowOff>
    </xdr:from>
    <xdr:to>
      <xdr:col>0</xdr:col>
      <xdr:colOff>1190625</xdr:colOff>
      <xdr:row>194</xdr:row>
      <xdr:rowOff>171450</xdr:rowOff>
    </xdr:to>
    <xdr:pic>
      <xdr:nvPicPr>
        <xdr:cNvPr id="2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5424725"/>
          <a:ext cx="11906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1055665</xdr:colOff>
      <xdr:row>199</xdr:row>
      <xdr:rowOff>190500</xdr:rowOff>
    </xdr:to>
    <xdr:pic>
      <xdr:nvPicPr>
        <xdr:cNvPr id="2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6996350"/>
          <a:ext cx="1055665" cy="819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104775</xdr:colOff>
      <xdr:row>200</xdr:row>
      <xdr:rowOff>171450</xdr:rowOff>
    </xdr:from>
    <xdr:to>
      <xdr:col>0</xdr:col>
      <xdr:colOff>1180229</xdr:colOff>
      <xdr:row>205</xdr:row>
      <xdr:rowOff>171450</xdr:rowOff>
    </xdr:to>
    <xdr:pic>
      <xdr:nvPicPr>
        <xdr:cNvPr id="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4775" y="48006000"/>
          <a:ext cx="1075454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114300</xdr:colOff>
      <xdr:row>213</xdr:row>
      <xdr:rowOff>142875</xdr:rowOff>
    </xdr:from>
    <xdr:to>
      <xdr:col>0</xdr:col>
      <xdr:colOff>1189754</xdr:colOff>
      <xdr:row>218</xdr:row>
      <xdr:rowOff>180975</xdr:rowOff>
    </xdr:to>
    <xdr:pic>
      <xdr:nvPicPr>
        <xdr:cNvPr id="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14300" y="51044475"/>
          <a:ext cx="1075454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85725</xdr:colOff>
      <xdr:row>226</xdr:row>
      <xdr:rowOff>47625</xdr:rowOff>
    </xdr:from>
    <xdr:to>
      <xdr:col>0</xdr:col>
      <xdr:colOff>1161179</xdr:colOff>
      <xdr:row>231</xdr:row>
      <xdr:rowOff>85725</xdr:rowOff>
    </xdr:to>
    <xdr:pic>
      <xdr:nvPicPr>
        <xdr:cNvPr id="2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5725" y="53978175"/>
          <a:ext cx="1075454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142875</xdr:colOff>
      <xdr:row>236</xdr:row>
      <xdr:rowOff>85725</xdr:rowOff>
    </xdr:from>
    <xdr:to>
      <xdr:col>0</xdr:col>
      <xdr:colOff>1218329</xdr:colOff>
      <xdr:row>241</xdr:row>
      <xdr:rowOff>133350</xdr:rowOff>
    </xdr:to>
    <xdr:pic>
      <xdr:nvPicPr>
        <xdr:cNvPr id="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2875" y="56445150"/>
          <a:ext cx="1075454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1190625</xdr:colOff>
      <xdr:row>211</xdr:row>
      <xdr:rowOff>123825</xdr:rowOff>
    </xdr:to>
    <xdr:pic>
      <xdr:nvPicPr>
        <xdr:cNvPr id="31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49701450"/>
          <a:ext cx="11906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0</xdr:col>
      <xdr:colOff>1190625</xdr:colOff>
      <xdr:row>224</xdr:row>
      <xdr:rowOff>123825</xdr:rowOff>
    </xdr:to>
    <xdr:pic>
      <xdr:nvPicPr>
        <xdr:cNvPr id="3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52730400"/>
          <a:ext cx="11906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1190625</xdr:colOff>
      <xdr:row>237</xdr:row>
      <xdr:rowOff>123825</xdr:rowOff>
    </xdr:to>
    <xdr:pic>
      <xdr:nvPicPr>
        <xdr:cNvPr id="3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55759350"/>
          <a:ext cx="11906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2"/>
  <sheetViews>
    <sheetView tabSelected="1" workbookViewId="0">
      <selection activeCell="L4" sqref="L4"/>
    </sheetView>
  </sheetViews>
  <sheetFormatPr defaultRowHeight="12.75"/>
  <cols>
    <col min="1" max="1" width="20.140625" customWidth="1"/>
    <col min="2" max="2" width="11.140625" customWidth="1"/>
    <col min="3" max="3" width="9.85546875" customWidth="1"/>
    <col min="4" max="4" width="10.5703125" customWidth="1"/>
    <col min="5" max="5" width="11" customWidth="1"/>
    <col min="6" max="6" width="6.5703125" customWidth="1"/>
    <col min="7" max="7" width="10.42578125" customWidth="1"/>
    <col min="9" max="10" width="9.85546875" customWidth="1"/>
    <col min="11" max="11" width="9.5703125" customWidth="1"/>
  </cols>
  <sheetData>
    <row r="2" spans="1:11" ht="15.75">
      <c r="D2" t="s">
        <v>69</v>
      </c>
      <c r="E2" s="1"/>
      <c r="F2" s="1"/>
      <c r="G2" s="1"/>
      <c r="H2" s="1"/>
      <c r="I2" s="1" t="s">
        <v>70</v>
      </c>
      <c r="J2" s="1"/>
      <c r="K2" s="2"/>
    </row>
    <row r="3" spans="1:11" ht="23.25" thickBot="1">
      <c r="B3" t="s">
        <v>67</v>
      </c>
      <c r="E3" s="61" t="s">
        <v>68</v>
      </c>
      <c r="G3" s="46"/>
    </row>
    <row r="4" spans="1:11" ht="36.75" customHeight="1" thickBot="1">
      <c r="A4" s="42" t="s">
        <v>0</v>
      </c>
      <c r="B4" s="43"/>
      <c r="C4" s="39" t="s">
        <v>1</v>
      </c>
      <c r="D4" s="3" t="s">
        <v>2</v>
      </c>
      <c r="E4" s="4" t="s">
        <v>3</v>
      </c>
      <c r="G4" s="42" t="s">
        <v>0</v>
      </c>
      <c r="H4" s="43"/>
      <c r="I4" s="39" t="s">
        <v>1</v>
      </c>
      <c r="J4" s="3" t="s">
        <v>2</v>
      </c>
      <c r="K4" s="4" t="s">
        <v>3</v>
      </c>
    </row>
    <row r="5" spans="1:11" ht="12.95" customHeight="1" thickBot="1">
      <c r="A5" s="47" t="s">
        <v>4</v>
      </c>
      <c r="B5" s="48"/>
      <c r="C5" s="49"/>
      <c r="D5" s="49"/>
      <c r="E5" s="50"/>
      <c r="F5" s="7"/>
      <c r="G5" s="51" t="s">
        <v>5</v>
      </c>
      <c r="H5" s="52"/>
      <c r="I5" s="53"/>
      <c r="J5" s="53"/>
      <c r="K5" s="54"/>
    </row>
    <row r="6" spans="1:11" ht="12.95" customHeight="1" thickBot="1">
      <c r="A6" s="40"/>
      <c r="B6" s="41"/>
      <c r="C6" s="5"/>
      <c r="D6" s="5"/>
      <c r="E6" s="6"/>
      <c r="F6" s="7"/>
      <c r="G6" s="8"/>
      <c r="H6" s="10"/>
      <c r="I6" s="11"/>
      <c r="J6" s="11"/>
      <c r="K6" s="13"/>
    </row>
    <row r="7" spans="1:11" ht="12.95" customHeight="1">
      <c r="A7" s="9"/>
      <c r="B7" s="10" t="s">
        <v>6</v>
      </c>
      <c r="C7" s="11">
        <v>39100</v>
      </c>
      <c r="D7" s="11">
        <f>SUM(C7-1000)</f>
        <v>38100</v>
      </c>
      <c r="E7" s="44">
        <v>37200</v>
      </c>
      <c r="G7" s="12"/>
      <c r="H7" s="15" t="s">
        <v>26</v>
      </c>
      <c r="I7" s="16">
        <v>28100</v>
      </c>
      <c r="J7" s="16">
        <f t="shared" ref="J7:J17" si="0">SUM(I7-1000)</f>
        <v>27100</v>
      </c>
      <c r="K7" s="17">
        <v>26300</v>
      </c>
    </row>
    <row r="8" spans="1:11" ht="12.95" customHeight="1">
      <c r="A8" s="14"/>
      <c r="B8" s="15" t="s">
        <v>8</v>
      </c>
      <c r="C8" s="16">
        <v>38500</v>
      </c>
      <c r="D8" s="16">
        <f t="shared" ref="D8:D65" si="1">SUM(C8-1000)</f>
        <v>37500</v>
      </c>
      <c r="E8" s="17">
        <v>36600</v>
      </c>
      <c r="G8" s="18"/>
      <c r="H8" s="15" t="s">
        <v>49</v>
      </c>
      <c r="I8" s="16">
        <v>27500</v>
      </c>
      <c r="J8" s="16">
        <f t="shared" si="0"/>
        <v>26500</v>
      </c>
      <c r="K8" s="17">
        <v>25700</v>
      </c>
    </row>
    <row r="9" spans="1:11" ht="12.95" customHeight="1">
      <c r="A9" s="19" t="s">
        <v>9</v>
      </c>
      <c r="B9" s="15" t="s">
        <v>10</v>
      </c>
      <c r="C9" s="16">
        <v>37500</v>
      </c>
      <c r="D9" s="16">
        <f t="shared" si="1"/>
        <v>36500</v>
      </c>
      <c r="E9" s="17">
        <v>35600</v>
      </c>
      <c r="G9" s="20" t="s">
        <v>11</v>
      </c>
      <c r="H9" s="15" t="s">
        <v>43</v>
      </c>
      <c r="I9" s="16">
        <v>27200</v>
      </c>
      <c r="J9" s="16">
        <f t="shared" si="0"/>
        <v>26200</v>
      </c>
      <c r="K9" s="17">
        <v>25400</v>
      </c>
    </row>
    <row r="10" spans="1:11" ht="12.95" customHeight="1">
      <c r="A10" s="14"/>
      <c r="B10" s="15" t="s">
        <v>13</v>
      </c>
      <c r="C10" s="16">
        <v>37000</v>
      </c>
      <c r="D10" s="16">
        <f t="shared" si="1"/>
        <v>36000</v>
      </c>
      <c r="E10" s="17">
        <v>35100</v>
      </c>
      <c r="G10" s="18"/>
      <c r="H10" s="15" t="s">
        <v>50</v>
      </c>
      <c r="I10" s="16">
        <v>27100</v>
      </c>
      <c r="J10" s="16">
        <f t="shared" si="0"/>
        <v>26100</v>
      </c>
      <c r="K10" s="17">
        <v>25300</v>
      </c>
    </row>
    <row r="11" spans="1:11" ht="12.95" customHeight="1" thickBot="1">
      <c r="A11" s="14"/>
      <c r="B11" s="15" t="s">
        <v>15</v>
      </c>
      <c r="C11" s="16">
        <v>36500</v>
      </c>
      <c r="D11" s="16">
        <f t="shared" si="1"/>
        <v>35500</v>
      </c>
      <c r="E11" s="17">
        <v>34600</v>
      </c>
      <c r="G11" s="21"/>
      <c r="H11" s="22" t="s">
        <v>51</v>
      </c>
      <c r="I11" s="23">
        <v>27100</v>
      </c>
      <c r="J11" s="23">
        <f t="shared" si="0"/>
        <v>26100</v>
      </c>
      <c r="K11" s="24">
        <v>25300</v>
      </c>
    </row>
    <row r="12" spans="1:11" ht="12.95" customHeight="1" thickBot="1">
      <c r="A12" s="25"/>
      <c r="B12" s="22" t="s">
        <v>17</v>
      </c>
      <c r="C12" s="23">
        <v>36000</v>
      </c>
      <c r="D12" s="23">
        <f t="shared" si="1"/>
        <v>35000</v>
      </c>
      <c r="E12" s="24">
        <v>34100</v>
      </c>
      <c r="G12" s="12"/>
      <c r="H12" s="10" t="s">
        <v>48</v>
      </c>
      <c r="I12" s="11">
        <v>27800</v>
      </c>
      <c r="J12" s="11">
        <f t="shared" si="0"/>
        <v>26800</v>
      </c>
      <c r="K12" s="13">
        <v>26000</v>
      </c>
    </row>
    <row r="13" spans="1:11" ht="12.95" customHeight="1">
      <c r="A13" s="14"/>
      <c r="B13" s="45"/>
      <c r="C13" s="35"/>
      <c r="D13" s="35"/>
      <c r="E13" s="36"/>
      <c r="G13" s="18"/>
      <c r="H13" s="15" t="s">
        <v>26</v>
      </c>
      <c r="I13" s="16">
        <v>27800</v>
      </c>
      <c r="J13" s="16">
        <f t="shared" si="0"/>
        <v>26800</v>
      </c>
      <c r="K13" s="17">
        <v>26000</v>
      </c>
    </row>
    <row r="14" spans="1:11" ht="12.95" customHeight="1">
      <c r="A14" s="19"/>
      <c r="B14" s="26" t="s">
        <v>18</v>
      </c>
      <c r="C14" s="27">
        <v>35400</v>
      </c>
      <c r="D14" s="27">
        <f t="shared" si="1"/>
        <v>34400</v>
      </c>
      <c r="E14" s="28">
        <v>33500</v>
      </c>
      <c r="G14" s="18"/>
      <c r="H14" s="15" t="s">
        <v>49</v>
      </c>
      <c r="I14" s="16">
        <v>27200</v>
      </c>
      <c r="J14" s="16">
        <f t="shared" si="0"/>
        <v>26200</v>
      </c>
      <c r="K14" s="17">
        <v>25300</v>
      </c>
    </row>
    <row r="15" spans="1:11" ht="12.95" customHeight="1">
      <c r="A15" s="19"/>
      <c r="B15" s="15" t="s">
        <v>19</v>
      </c>
      <c r="C15" s="16">
        <v>34800</v>
      </c>
      <c r="D15" s="16">
        <f t="shared" si="1"/>
        <v>33800</v>
      </c>
      <c r="E15" s="17">
        <v>32900</v>
      </c>
      <c r="G15" s="20" t="s">
        <v>20</v>
      </c>
      <c r="H15" s="15" t="s">
        <v>43</v>
      </c>
      <c r="I15" s="16">
        <v>26900</v>
      </c>
      <c r="J15" s="16">
        <f t="shared" si="0"/>
        <v>25900</v>
      </c>
      <c r="K15" s="17">
        <v>25000</v>
      </c>
    </row>
    <row r="16" spans="1:11" ht="12.95" customHeight="1">
      <c r="A16" s="19"/>
      <c r="B16" s="15" t="s">
        <v>21</v>
      </c>
      <c r="C16" s="16">
        <v>34200</v>
      </c>
      <c r="D16" s="16">
        <f t="shared" si="1"/>
        <v>33200</v>
      </c>
      <c r="E16" s="17">
        <v>32300</v>
      </c>
      <c r="G16" s="18"/>
      <c r="H16" s="15" t="s">
        <v>50</v>
      </c>
      <c r="I16" s="16">
        <v>26800</v>
      </c>
      <c r="J16" s="16">
        <f t="shared" si="0"/>
        <v>25800</v>
      </c>
      <c r="K16" s="17">
        <v>25500</v>
      </c>
    </row>
    <row r="17" spans="1:11" ht="12.95" customHeight="1" thickBot="1">
      <c r="A17" s="19"/>
      <c r="B17" s="15" t="s">
        <v>22</v>
      </c>
      <c r="C17" s="16">
        <v>33900</v>
      </c>
      <c r="D17" s="16">
        <f t="shared" si="1"/>
        <v>32900</v>
      </c>
      <c r="E17" s="17">
        <v>32000</v>
      </c>
      <c r="G17" s="21"/>
      <c r="H17" s="22" t="s">
        <v>51</v>
      </c>
      <c r="I17" s="23">
        <v>26800</v>
      </c>
      <c r="J17" s="23">
        <f t="shared" si="0"/>
        <v>25800</v>
      </c>
      <c r="K17" s="24">
        <v>25500</v>
      </c>
    </row>
    <row r="18" spans="1:11" ht="12.95" customHeight="1" thickBot="1">
      <c r="A18" s="19" t="s">
        <v>23</v>
      </c>
      <c r="B18" s="15" t="s">
        <v>24</v>
      </c>
      <c r="C18" s="16">
        <v>33500</v>
      </c>
      <c r="D18" s="16">
        <f t="shared" si="1"/>
        <v>32500</v>
      </c>
      <c r="E18" s="17">
        <v>31600</v>
      </c>
      <c r="G18" s="55" t="s">
        <v>32</v>
      </c>
      <c r="H18" s="56"/>
      <c r="I18" s="57"/>
      <c r="J18" s="57"/>
      <c r="K18" s="58"/>
    </row>
    <row r="19" spans="1:11" ht="12.95" customHeight="1">
      <c r="A19" s="19"/>
      <c r="B19" s="15" t="s">
        <v>29</v>
      </c>
      <c r="C19" s="16">
        <v>33000</v>
      </c>
      <c r="D19" s="16">
        <f t="shared" si="1"/>
        <v>32000</v>
      </c>
      <c r="E19" s="17">
        <v>31100</v>
      </c>
      <c r="G19" s="16"/>
      <c r="H19" s="10" t="s">
        <v>18</v>
      </c>
      <c r="I19" s="11">
        <v>35700</v>
      </c>
      <c r="J19" s="11">
        <f>SUM(I19-1000)</f>
        <v>34700</v>
      </c>
      <c r="K19" s="16">
        <v>33800</v>
      </c>
    </row>
    <row r="20" spans="1:11" ht="12.95" customHeight="1">
      <c r="A20" s="19"/>
      <c r="B20" s="15"/>
      <c r="C20" s="16"/>
      <c r="D20" s="16"/>
      <c r="E20" s="17"/>
      <c r="G20" s="16"/>
      <c r="H20" s="15" t="s">
        <v>19</v>
      </c>
      <c r="I20" s="16">
        <v>35100</v>
      </c>
      <c r="J20" s="16">
        <f t="shared" ref="J20:J26" si="2">SUM(I20-1000)</f>
        <v>34100</v>
      </c>
      <c r="K20" s="16">
        <v>33200</v>
      </c>
    </row>
    <row r="21" spans="1:11" ht="12.95" customHeight="1">
      <c r="A21" s="19"/>
      <c r="B21" s="15"/>
      <c r="C21" s="16"/>
      <c r="D21" s="16"/>
      <c r="E21" s="17"/>
      <c r="G21" s="16"/>
      <c r="H21" s="15" t="s">
        <v>21</v>
      </c>
      <c r="I21" s="16">
        <v>34100</v>
      </c>
      <c r="J21" s="16">
        <f t="shared" si="2"/>
        <v>33100</v>
      </c>
      <c r="K21" s="16">
        <v>32200</v>
      </c>
    </row>
    <row r="22" spans="1:11" ht="12.95" customHeight="1" thickBot="1">
      <c r="A22" s="19"/>
      <c r="B22" s="29"/>
      <c r="C22" s="30"/>
      <c r="D22" s="30"/>
      <c r="E22" s="31"/>
      <c r="G22" s="16" t="s">
        <v>62</v>
      </c>
      <c r="H22" s="15" t="s">
        <v>22</v>
      </c>
      <c r="I22" s="16">
        <v>33500</v>
      </c>
      <c r="J22" s="16">
        <f t="shared" si="2"/>
        <v>32500</v>
      </c>
      <c r="K22" s="16">
        <v>31600</v>
      </c>
    </row>
    <row r="23" spans="1:11" ht="12.95" customHeight="1">
      <c r="A23" s="32"/>
      <c r="B23" s="10" t="s">
        <v>18</v>
      </c>
      <c r="C23" s="11">
        <v>35500</v>
      </c>
      <c r="D23" s="11">
        <f t="shared" si="1"/>
        <v>34500</v>
      </c>
      <c r="E23" s="13">
        <v>33600</v>
      </c>
      <c r="G23" s="16"/>
      <c r="H23" s="15" t="s">
        <v>24</v>
      </c>
      <c r="I23" s="16">
        <v>32300</v>
      </c>
      <c r="J23" s="16">
        <f t="shared" si="2"/>
        <v>31300</v>
      </c>
      <c r="K23" s="16">
        <v>30400</v>
      </c>
    </row>
    <row r="24" spans="1:11" ht="12.95" customHeight="1">
      <c r="A24" s="19"/>
      <c r="B24" s="15" t="s">
        <v>19</v>
      </c>
      <c r="C24" s="16">
        <v>35000</v>
      </c>
      <c r="D24" s="16">
        <f t="shared" si="1"/>
        <v>34000</v>
      </c>
      <c r="E24" s="17">
        <v>33100</v>
      </c>
      <c r="G24" s="16"/>
      <c r="H24" s="15" t="s">
        <v>29</v>
      </c>
      <c r="I24" s="16">
        <v>31600</v>
      </c>
      <c r="J24" s="16">
        <f t="shared" si="2"/>
        <v>30600</v>
      </c>
      <c r="K24" s="16">
        <v>29400</v>
      </c>
    </row>
    <row r="25" spans="1:11" ht="12.95" customHeight="1" thickBot="1">
      <c r="A25" s="19"/>
      <c r="B25" s="15" t="s">
        <v>21</v>
      </c>
      <c r="C25" s="16">
        <v>34000</v>
      </c>
      <c r="D25" s="16">
        <f t="shared" si="1"/>
        <v>33000</v>
      </c>
      <c r="E25" s="17">
        <v>32100</v>
      </c>
      <c r="G25" s="55"/>
      <c r="H25" s="15" t="s">
        <v>25</v>
      </c>
      <c r="I25" s="16">
        <v>30900</v>
      </c>
      <c r="J25" s="16">
        <f t="shared" si="2"/>
        <v>29900</v>
      </c>
      <c r="K25" s="58">
        <v>28700</v>
      </c>
    </row>
    <row r="26" spans="1:11" ht="12.95" customHeight="1" thickBot="1">
      <c r="A26" s="19" t="s">
        <v>44</v>
      </c>
      <c r="B26" s="15" t="s">
        <v>22</v>
      </c>
      <c r="C26" s="16">
        <v>33700</v>
      </c>
      <c r="D26" s="16">
        <f t="shared" si="1"/>
        <v>32700</v>
      </c>
      <c r="E26" s="17">
        <v>31800</v>
      </c>
      <c r="G26" s="60"/>
      <c r="H26" s="22" t="s">
        <v>26</v>
      </c>
      <c r="I26" s="23">
        <v>30900</v>
      </c>
      <c r="J26" s="23">
        <f t="shared" si="2"/>
        <v>29900</v>
      </c>
      <c r="K26" s="13">
        <v>28700</v>
      </c>
    </row>
    <row r="27" spans="1:11" ht="12.95" customHeight="1">
      <c r="A27" s="19"/>
      <c r="B27" s="15" t="s">
        <v>24</v>
      </c>
      <c r="C27" s="16">
        <v>33300</v>
      </c>
      <c r="D27" s="16">
        <f t="shared" si="1"/>
        <v>32300</v>
      </c>
      <c r="E27" s="17">
        <v>31400</v>
      </c>
      <c r="G27" s="19"/>
      <c r="H27" s="26" t="s">
        <v>18</v>
      </c>
      <c r="I27" s="27">
        <v>34700</v>
      </c>
      <c r="J27" s="27">
        <f t="shared" ref="J27:J49" si="3">SUM(I27-1000)</f>
        <v>33700</v>
      </c>
      <c r="K27" s="17">
        <v>32800</v>
      </c>
    </row>
    <row r="28" spans="1:11" ht="12.95" customHeight="1">
      <c r="A28" s="19"/>
      <c r="B28" s="15"/>
      <c r="C28" s="16"/>
      <c r="D28" s="16"/>
      <c r="E28" s="17"/>
      <c r="G28" s="19"/>
      <c r="H28" s="15" t="s">
        <v>19</v>
      </c>
      <c r="I28" s="16">
        <v>34100</v>
      </c>
      <c r="J28" s="16">
        <f t="shared" si="3"/>
        <v>33100</v>
      </c>
      <c r="K28" s="17">
        <v>32200</v>
      </c>
    </row>
    <row r="29" spans="1:11" ht="12.95" customHeight="1">
      <c r="A29" s="19"/>
      <c r="B29" s="15"/>
      <c r="C29" s="16"/>
      <c r="D29" s="16"/>
      <c r="E29" s="17"/>
      <c r="G29" s="19" t="s">
        <v>63</v>
      </c>
      <c r="H29" s="15" t="s">
        <v>21</v>
      </c>
      <c r="I29" s="16">
        <v>33100</v>
      </c>
      <c r="J29" s="16">
        <f t="shared" si="3"/>
        <v>32100</v>
      </c>
      <c r="K29" s="17">
        <v>31200</v>
      </c>
    </row>
    <row r="30" spans="1:11" ht="12.95" customHeight="1" thickBot="1">
      <c r="A30" s="25"/>
      <c r="B30" s="22"/>
      <c r="C30" s="23"/>
      <c r="D30" s="23"/>
      <c r="E30" s="24"/>
      <c r="G30" s="19"/>
      <c r="H30" s="15" t="s">
        <v>22</v>
      </c>
      <c r="I30" s="16">
        <v>32500</v>
      </c>
      <c r="J30" s="16">
        <f t="shared" si="3"/>
        <v>31500</v>
      </c>
      <c r="K30" s="17">
        <v>30600</v>
      </c>
    </row>
    <row r="31" spans="1:11" ht="12.95" customHeight="1">
      <c r="A31" s="19"/>
      <c r="B31" s="26" t="s">
        <v>18</v>
      </c>
      <c r="C31" s="27">
        <v>34900</v>
      </c>
      <c r="D31" s="27">
        <f t="shared" si="1"/>
        <v>33900</v>
      </c>
      <c r="E31" s="28">
        <v>33000</v>
      </c>
      <c r="G31" s="19"/>
      <c r="H31" s="15" t="s">
        <v>24</v>
      </c>
      <c r="I31" s="16">
        <v>30200</v>
      </c>
      <c r="J31" s="16">
        <f t="shared" si="3"/>
        <v>29200</v>
      </c>
      <c r="K31" s="17">
        <v>28300</v>
      </c>
    </row>
    <row r="32" spans="1:11" ht="12.95" customHeight="1">
      <c r="A32" s="19"/>
      <c r="B32" s="15" t="s">
        <v>19</v>
      </c>
      <c r="C32" s="16">
        <v>34300</v>
      </c>
      <c r="D32" s="16">
        <f t="shared" si="1"/>
        <v>33300</v>
      </c>
      <c r="E32" s="17">
        <v>32400</v>
      </c>
      <c r="G32" s="19"/>
      <c r="H32" s="15" t="s">
        <v>29</v>
      </c>
      <c r="I32" s="16">
        <v>29600</v>
      </c>
      <c r="J32" s="16">
        <f t="shared" si="3"/>
        <v>28600</v>
      </c>
      <c r="K32" s="17">
        <v>27400</v>
      </c>
    </row>
    <row r="33" spans="1:11" ht="12.95" customHeight="1" thickBot="1">
      <c r="A33" s="19"/>
      <c r="B33" s="15" t="s">
        <v>21</v>
      </c>
      <c r="C33" s="16">
        <v>33300</v>
      </c>
      <c r="D33" s="16">
        <f t="shared" si="1"/>
        <v>32300</v>
      </c>
      <c r="E33" s="17">
        <v>31400</v>
      </c>
      <c r="G33" s="25"/>
      <c r="H33" s="15" t="s">
        <v>72</v>
      </c>
      <c r="I33" s="16">
        <v>28200</v>
      </c>
      <c r="J33" s="16">
        <f t="shared" si="3"/>
        <v>27200</v>
      </c>
      <c r="K33" s="24">
        <v>26000</v>
      </c>
    </row>
    <row r="34" spans="1:11" ht="12.95" customHeight="1">
      <c r="A34" s="19" t="s">
        <v>45</v>
      </c>
      <c r="B34" s="15" t="s">
        <v>22</v>
      </c>
      <c r="C34" s="16">
        <v>33000</v>
      </c>
      <c r="D34" s="16">
        <f t="shared" si="1"/>
        <v>32000</v>
      </c>
      <c r="E34" s="17">
        <v>31100</v>
      </c>
      <c r="G34" s="19"/>
      <c r="H34" s="10" t="s">
        <v>18</v>
      </c>
      <c r="I34" s="11">
        <v>34000</v>
      </c>
      <c r="J34" s="11">
        <f t="shared" si="3"/>
        <v>33000</v>
      </c>
      <c r="K34" s="28">
        <v>30800</v>
      </c>
    </row>
    <row r="35" spans="1:11" ht="12.95" customHeight="1">
      <c r="A35" s="19"/>
      <c r="B35" s="15" t="s">
        <v>24</v>
      </c>
      <c r="C35" s="16">
        <v>32600</v>
      </c>
      <c r="D35" s="16">
        <f t="shared" si="1"/>
        <v>31600</v>
      </c>
      <c r="E35" s="17">
        <v>30700</v>
      </c>
      <c r="G35" s="19"/>
      <c r="H35" s="15" t="s">
        <v>19</v>
      </c>
      <c r="I35" s="16">
        <v>33400</v>
      </c>
      <c r="J35" s="16">
        <f t="shared" si="3"/>
        <v>32400</v>
      </c>
      <c r="K35" s="17">
        <v>30300</v>
      </c>
    </row>
    <row r="36" spans="1:11" ht="12.95" customHeight="1">
      <c r="A36" s="19"/>
      <c r="B36" s="15" t="s">
        <v>29</v>
      </c>
      <c r="C36" s="16">
        <v>32100</v>
      </c>
      <c r="D36" s="16">
        <f t="shared" si="1"/>
        <v>31100</v>
      </c>
      <c r="E36" s="17">
        <v>29900</v>
      </c>
      <c r="G36" s="19"/>
      <c r="H36" s="15" t="s">
        <v>21</v>
      </c>
      <c r="I36" s="16">
        <v>32400</v>
      </c>
      <c r="J36" s="16">
        <f t="shared" si="3"/>
        <v>31400</v>
      </c>
      <c r="K36" s="17">
        <v>29300</v>
      </c>
    </row>
    <row r="37" spans="1:11" ht="12.95" customHeight="1">
      <c r="A37" s="19"/>
      <c r="B37" s="15"/>
      <c r="C37" s="16"/>
      <c r="D37" s="16"/>
      <c r="E37" s="17"/>
      <c r="G37" s="19" t="s">
        <v>33</v>
      </c>
      <c r="H37" s="15" t="s">
        <v>22</v>
      </c>
      <c r="I37" s="16">
        <v>31800</v>
      </c>
      <c r="J37" s="16">
        <f t="shared" si="3"/>
        <v>30800</v>
      </c>
      <c r="K37" s="17">
        <v>28700</v>
      </c>
    </row>
    <row r="38" spans="1:11" ht="12.95" customHeight="1" thickBot="1">
      <c r="A38" s="14"/>
      <c r="B38" s="29"/>
      <c r="C38" s="30"/>
      <c r="D38" s="30"/>
      <c r="E38" s="31"/>
      <c r="G38" s="19" t="s">
        <v>54</v>
      </c>
      <c r="H38" s="15" t="s">
        <v>24</v>
      </c>
      <c r="I38" s="16">
        <v>29500</v>
      </c>
      <c r="J38" s="16">
        <f t="shared" si="3"/>
        <v>28500</v>
      </c>
      <c r="K38" s="17">
        <v>28000</v>
      </c>
    </row>
    <row r="39" spans="1:11" ht="12.95" customHeight="1">
      <c r="A39" s="32"/>
      <c r="B39" s="10" t="s">
        <v>48</v>
      </c>
      <c r="C39" s="11">
        <v>27500</v>
      </c>
      <c r="D39" s="11">
        <f t="shared" si="1"/>
        <v>26500</v>
      </c>
      <c r="E39" s="13">
        <v>25300</v>
      </c>
      <c r="G39" s="19"/>
      <c r="H39" s="15" t="s">
        <v>29</v>
      </c>
      <c r="I39" s="16">
        <v>28500</v>
      </c>
      <c r="J39" s="16">
        <f t="shared" si="3"/>
        <v>27500</v>
      </c>
      <c r="K39" s="17">
        <v>26700</v>
      </c>
    </row>
    <row r="40" spans="1:11" ht="12.95" customHeight="1">
      <c r="A40" s="14"/>
      <c r="B40" s="15" t="s">
        <v>26</v>
      </c>
      <c r="C40" s="16">
        <v>27500</v>
      </c>
      <c r="D40" s="16">
        <f t="shared" si="1"/>
        <v>26500</v>
      </c>
      <c r="E40" s="17">
        <v>25300</v>
      </c>
      <c r="G40" s="19"/>
      <c r="H40" s="15" t="s">
        <v>25</v>
      </c>
      <c r="I40" s="16">
        <v>27100</v>
      </c>
      <c r="J40" s="16">
        <f t="shared" si="3"/>
        <v>26100</v>
      </c>
      <c r="K40" s="17">
        <v>25300</v>
      </c>
    </row>
    <row r="41" spans="1:11" ht="12.95" customHeight="1" thickBot="1">
      <c r="A41" s="19" t="s">
        <v>46</v>
      </c>
      <c r="B41" s="15" t="s">
        <v>49</v>
      </c>
      <c r="C41" s="16">
        <v>26900</v>
      </c>
      <c r="D41" s="16">
        <f t="shared" si="1"/>
        <v>25900</v>
      </c>
      <c r="E41" s="17">
        <v>24700</v>
      </c>
      <c r="G41" s="14"/>
      <c r="H41" s="22" t="s">
        <v>26</v>
      </c>
      <c r="I41" s="23">
        <v>27100</v>
      </c>
      <c r="J41" s="23">
        <f t="shared" si="3"/>
        <v>26100</v>
      </c>
      <c r="K41" s="31">
        <v>25300</v>
      </c>
    </row>
    <row r="42" spans="1:11" ht="12.95" customHeight="1">
      <c r="A42" s="19" t="s">
        <v>47</v>
      </c>
      <c r="B42" s="15" t="s">
        <v>43</v>
      </c>
      <c r="C42" s="16">
        <v>26600</v>
      </c>
      <c r="D42" s="16">
        <f t="shared" si="1"/>
        <v>25600</v>
      </c>
      <c r="E42" s="17">
        <v>24400</v>
      </c>
      <c r="G42" s="32"/>
      <c r="H42" s="26" t="s">
        <v>18</v>
      </c>
      <c r="I42" s="27">
        <v>32200</v>
      </c>
      <c r="J42" s="27">
        <f t="shared" si="3"/>
        <v>31200</v>
      </c>
      <c r="K42" s="13">
        <v>30000</v>
      </c>
    </row>
    <row r="43" spans="1:11" ht="12.95" customHeight="1">
      <c r="A43" s="19"/>
      <c r="B43" s="15" t="s">
        <v>50</v>
      </c>
      <c r="C43" s="16">
        <v>26500</v>
      </c>
      <c r="D43" s="16">
        <f t="shared" si="1"/>
        <v>25500</v>
      </c>
      <c r="E43" s="17">
        <v>24300</v>
      </c>
      <c r="G43" s="19"/>
      <c r="H43" s="15" t="s">
        <v>19</v>
      </c>
      <c r="I43" s="16">
        <v>31700</v>
      </c>
      <c r="J43" s="16">
        <f t="shared" si="3"/>
        <v>30700</v>
      </c>
      <c r="K43" s="17">
        <v>29500</v>
      </c>
    </row>
    <row r="44" spans="1:11" ht="12.95" customHeight="1" thickBot="1">
      <c r="A44" s="25"/>
      <c r="B44" s="22" t="s">
        <v>51</v>
      </c>
      <c r="C44" s="23">
        <v>26500</v>
      </c>
      <c r="D44" s="23">
        <f t="shared" si="1"/>
        <v>25500</v>
      </c>
      <c r="E44" s="24">
        <v>24900</v>
      </c>
      <c r="G44" s="19"/>
      <c r="H44" s="15" t="s">
        <v>21</v>
      </c>
      <c r="I44" s="16">
        <v>30700</v>
      </c>
      <c r="J44" s="16">
        <f t="shared" si="3"/>
        <v>29700</v>
      </c>
      <c r="K44" s="17">
        <v>28500</v>
      </c>
    </row>
    <row r="45" spans="1:11" ht="12.95" customHeight="1">
      <c r="A45" s="14"/>
      <c r="B45" s="26" t="s">
        <v>48</v>
      </c>
      <c r="C45" s="27">
        <v>27100</v>
      </c>
      <c r="D45" s="27">
        <f t="shared" ref="D45:D59" si="4">SUM(C45-1000)</f>
        <v>26100</v>
      </c>
      <c r="E45" s="28">
        <v>24900</v>
      </c>
      <c r="G45" s="19" t="s">
        <v>64</v>
      </c>
      <c r="H45" s="15" t="s">
        <v>22</v>
      </c>
      <c r="I45" s="16">
        <v>30100</v>
      </c>
      <c r="J45" s="16">
        <f t="shared" si="3"/>
        <v>29100</v>
      </c>
      <c r="K45" s="17">
        <v>28000</v>
      </c>
    </row>
    <row r="46" spans="1:11" ht="12.95" customHeight="1">
      <c r="A46" s="14"/>
      <c r="B46" s="15" t="s">
        <v>53</v>
      </c>
      <c r="C46" s="16">
        <v>27500</v>
      </c>
      <c r="D46" s="16">
        <f t="shared" si="4"/>
        <v>26500</v>
      </c>
      <c r="E46" s="17">
        <v>24900</v>
      </c>
      <c r="G46" s="19" t="s">
        <v>55</v>
      </c>
      <c r="H46" s="15" t="s">
        <v>24</v>
      </c>
      <c r="I46" s="16">
        <v>29600</v>
      </c>
      <c r="J46" s="16">
        <f t="shared" si="3"/>
        <v>28600</v>
      </c>
      <c r="K46" s="17">
        <v>27400</v>
      </c>
    </row>
    <row r="47" spans="1:11" ht="12.95" customHeight="1">
      <c r="A47" s="14"/>
      <c r="B47" s="15" t="s">
        <v>7</v>
      </c>
      <c r="C47" s="16">
        <v>26900</v>
      </c>
      <c r="D47" s="16">
        <f t="shared" si="4"/>
        <v>25900</v>
      </c>
      <c r="E47" s="17">
        <v>24300</v>
      </c>
      <c r="G47" s="19" t="s">
        <v>56</v>
      </c>
      <c r="H47" s="15" t="s">
        <v>29</v>
      </c>
      <c r="I47" s="16">
        <v>28600</v>
      </c>
      <c r="J47" s="16">
        <f t="shared" si="3"/>
        <v>27600</v>
      </c>
      <c r="K47" s="17">
        <v>26400</v>
      </c>
    </row>
    <row r="48" spans="1:11" ht="12.95" customHeight="1">
      <c r="A48" s="14"/>
      <c r="B48" s="15" t="s">
        <v>43</v>
      </c>
      <c r="C48" s="16">
        <v>26200</v>
      </c>
      <c r="D48" s="16">
        <f t="shared" si="4"/>
        <v>25200</v>
      </c>
      <c r="E48" s="17">
        <v>24000</v>
      </c>
      <c r="G48" s="19"/>
      <c r="H48" s="15" t="s">
        <v>25</v>
      </c>
      <c r="I48" s="16">
        <v>27200</v>
      </c>
      <c r="J48" s="16">
        <f t="shared" si="3"/>
        <v>26200</v>
      </c>
      <c r="K48" s="17">
        <v>25000</v>
      </c>
    </row>
    <row r="49" spans="1:11" ht="12.95" customHeight="1" thickBot="1">
      <c r="A49" s="14"/>
      <c r="B49" s="15" t="s">
        <v>50</v>
      </c>
      <c r="C49" s="16">
        <v>26100</v>
      </c>
      <c r="D49" s="16">
        <f t="shared" si="4"/>
        <v>25100</v>
      </c>
      <c r="E49" s="17">
        <v>23900</v>
      </c>
      <c r="G49" s="25"/>
      <c r="H49" s="29" t="s">
        <v>57</v>
      </c>
      <c r="I49" s="30">
        <v>27200</v>
      </c>
      <c r="J49" s="30">
        <f t="shared" si="3"/>
        <v>26200</v>
      </c>
      <c r="K49" s="24">
        <v>25000</v>
      </c>
    </row>
    <row r="50" spans="1:11" ht="12.95" customHeight="1">
      <c r="A50" s="33"/>
      <c r="B50" s="15" t="s">
        <v>16</v>
      </c>
      <c r="C50" s="16">
        <v>26100</v>
      </c>
      <c r="D50" s="16">
        <f t="shared" si="4"/>
        <v>25100</v>
      </c>
      <c r="E50" s="17">
        <v>23900</v>
      </c>
      <c r="G50" s="32"/>
      <c r="H50" s="10" t="s">
        <v>21</v>
      </c>
      <c r="I50" s="11">
        <v>30800</v>
      </c>
      <c r="J50" s="11">
        <f t="shared" ref="J50:J56" si="5">SUM(I50-1000)</f>
        <v>29800</v>
      </c>
      <c r="K50" s="28">
        <v>28900</v>
      </c>
    </row>
    <row r="51" spans="1:11" ht="12.95" customHeight="1">
      <c r="A51" s="20" t="s">
        <v>30</v>
      </c>
      <c r="B51" s="15" t="s">
        <v>27</v>
      </c>
      <c r="C51" s="16">
        <v>26100</v>
      </c>
      <c r="D51" s="16">
        <f t="shared" si="4"/>
        <v>25100</v>
      </c>
      <c r="E51" s="17">
        <v>23900</v>
      </c>
      <c r="G51" s="19"/>
      <c r="H51" s="15" t="s">
        <v>22</v>
      </c>
      <c r="I51" s="16">
        <v>30200</v>
      </c>
      <c r="J51" s="16">
        <f t="shared" si="5"/>
        <v>29200</v>
      </c>
      <c r="K51" s="17">
        <v>28300</v>
      </c>
    </row>
    <row r="52" spans="1:11" ht="12.95" customHeight="1">
      <c r="A52" s="20" t="s">
        <v>31</v>
      </c>
      <c r="B52" s="15" t="s">
        <v>28</v>
      </c>
      <c r="C52" s="16">
        <v>26100</v>
      </c>
      <c r="D52" s="16">
        <f t="shared" si="4"/>
        <v>25100</v>
      </c>
      <c r="E52" s="17">
        <v>23900</v>
      </c>
      <c r="G52" s="19"/>
      <c r="H52" s="15" t="s">
        <v>24</v>
      </c>
      <c r="I52" s="16">
        <v>28800</v>
      </c>
      <c r="J52" s="16">
        <f t="shared" si="5"/>
        <v>27800</v>
      </c>
      <c r="K52" s="17">
        <v>26800</v>
      </c>
    </row>
    <row r="53" spans="1:11" ht="12.95" customHeight="1">
      <c r="A53" s="20" t="s">
        <v>36</v>
      </c>
      <c r="B53" s="15" t="s">
        <v>37</v>
      </c>
      <c r="C53" s="16">
        <v>26100</v>
      </c>
      <c r="D53" s="16">
        <f t="shared" si="4"/>
        <v>25100</v>
      </c>
      <c r="E53" s="17">
        <v>23900</v>
      </c>
      <c r="G53" s="19" t="s">
        <v>34</v>
      </c>
      <c r="H53" s="15" t="s">
        <v>29</v>
      </c>
      <c r="I53" s="16">
        <v>28800</v>
      </c>
      <c r="J53" s="16">
        <f t="shared" si="5"/>
        <v>27800</v>
      </c>
      <c r="K53" s="17">
        <v>25500</v>
      </c>
    </row>
    <row r="54" spans="1:11" ht="12.95" customHeight="1">
      <c r="A54" s="14" t="s">
        <v>52</v>
      </c>
      <c r="B54" s="15"/>
      <c r="C54" s="16"/>
      <c r="D54" s="16"/>
      <c r="E54" s="17"/>
      <c r="G54" s="19" t="s">
        <v>58</v>
      </c>
      <c r="H54" s="15" t="s">
        <v>25</v>
      </c>
      <c r="I54" s="16">
        <v>27000</v>
      </c>
      <c r="J54" s="16">
        <f t="shared" si="5"/>
        <v>26000</v>
      </c>
      <c r="K54" s="17">
        <v>24800</v>
      </c>
    </row>
    <row r="55" spans="1:11" ht="12.95" customHeight="1">
      <c r="A55" s="14"/>
      <c r="B55" s="15"/>
      <c r="C55" s="16"/>
      <c r="D55" s="16"/>
      <c r="E55" s="17"/>
      <c r="G55" s="19"/>
      <c r="H55" s="15" t="s">
        <v>26</v>
      </c>
      <c r="I55" s="16">
        <v>27000</v>
      </c>
      <c r="J55" s="16">
        <f t="shared" si="5"/>
        <v>26000</v>
      </c>
      <c r="K55" s="17">
        <v>24800</v>
      </c>
    </row>
    <row r="56" spans="1:11" ht="12.95" customHeight="1" thickBot="1">
      <c r="A56" s="14"/>
      <c r="B56" s="22"/>
      <c r="C56" s="23"/>
      <c r="D56" s="23"/>
      <c r="E56" s="24"/>
      <c r="G56" s="19"/>
      <c r="H56" s="15" t="s">
        <v>12</v>
      </c>
      <c r="I56" s="16">
        <v>27000</v>
      </c>
      <c r="J56" s="16">
        <f t="shared" si="5"/>
        <v>26000</v>
      </c>
      <c r="K56" s="17">
        <v>24800</v>
      </c>
    </row>
    <row r="57" spans="1:11" ht="12" customHeight="1" thickBot="1">
      <c r="A57" s="37"/>
      <c r="B57" s="22"/>
      <c r="C57" s="23"/>
      <c r="D57" s="23"/>
      <c r="E57" s="24"/>
      <c r="G57" s="25"/>
      <c r="H57" s="22" t="s">
        <v>16</v>
      </c>
      <c r="I57" s="23">
        <v>26800</v>
      </c>
      <c r="J57" s="23">
        <f t="shared" ref="J57:J63" si="6">SUM(I57-1000)</f>
        <v>25800</v>
      </c>
      <c r="K57" s="31">
        <v>24500</v>
      </c>
    </row>
    <row r="58" spans="1:11" ht="12.95" customHeight="1">
      <c r="A58" s="20"/>
      <c r="B58" s="15">
        <v>2.2000000000000002</v>
      </c>
      <c r="C58" s="16">
        <v>26500</v>
      </c>
      <c r="D58" s="16">
        <f t="shared" si="4"/>
        <v>25500</v>
      </c>
      <c r="E58" s="17">
        <v>24300</v>
      </c>
      <c r="G58" s="19" t="s">
        <v>65</v>
      </c>
      <c r="H58" s="15" t="s">
        <v>24</v>
      </c>
      <c r="I58" s="16">
        <v>28300</v>
      </c>
      <c r="J58" s="16">
        <f t="shared" si="6"/>
        <v>27300</v>
      </c>
      <c r="K58" s="13">
        <v>25100</v>
      </c>
    </row>
    <row r="59" spans="1:11" ht="12.95" customHeight="1">
      <c r="A59" s="20" t="s">
        <v>38</v>
      </c>
      <c r="B59" s="15" t="s">
        <v>12</v>
      </c>
      <c r="C59" s="16">
        <v>26200</v>
      </c>
      <c r="D59" s="16">
        <f t="shared" si="4"/>
        <v>25200</v>
      </c>
      <c r="E59" s="17">
        <v>24000</v>
      </c>
      <c r="G59" s="19" t="s">
        <v>61</v>
      </c>
      <c r="H59" s="15" t="s">
        <v>29</v>
      </c>
      <c r="I59" s="16">
        <v>27300</v>
      </c>
      <c r="J59" s="16">
        <f t="shared" si="6"/>
        <v>26300</v>
      </c>
      <c r="K59" s="17">
        <v>24300</v>
      </c>
    </row>
    <row r="60" spans="1:11" ht="12.95" customHeight="1">
      <c r="A60" s="33" t="s">
        <v>39</v>
      </c>
      <c r="B60" s="15" t="s">
        <v>14</v>
      </c>
      <c r="C60" s="16">
        <v>26100</v>
      </c>
      <c r="D60" s="16">
        <f t="shared" si="1"/>
        <v>25100</v>
      </c>
      <c r="E60" s="17">
        <v>23900</v>
      </c>
      <c r="G60" s="19" t="s">
        <v>35</v>
      </c>
      <c r="H60" s="15" t="s">
        <v>25</v>
      </c>
      <c r="I60" s="16">
        <v>26500</v>
      </c>
      <c r="J60" s="16">
        <f t="shared" si="6"/>
        <v>25500</v>
      </c>
      <c r="K60" s="17">
        <v>24300</v>
      </c>
    </row>
    <row r="61" spans="1:11" ht="12.95" customHeight="1">
      <c r="A61" s="18" t="s">
        <v>40</v>
      </c>
      <c r="B61" s="15" t="s">
        <v>16</v>
      </c>
      <c r="C61" s="16">
        <v>26100</v>
      </c>
      <c r="D61" s="16">
        <f t="shared" si="1"/>
        <v>25100</v>
      </c>
      <c r="E61" s="17">
        <v>23900</v>
      </c>
      <c r="G61" s="19" t="s">
        <v>42</v>
      </c>
      <c r="H61" s="15" t="s">
        <v>26</v>
      </c>
      <c r="I61" s="16">
        <v>26500</v>
      </c>
      <c r="J61" s="16">
        <f t="shared" si="6"/>
        <v>25500</v>
      </c>
      <c r="K61" s="17">
        <v>24300</v>
      </c>
    </row>
    <row r="62" spans="1:11" ht="12.95" customHeight="1">
      <c r="A62" s="18">
        <v>133</v>
      </c>
      <c r="B62" s="15" t="s">
        <v>27</v>
      </c>
      <c r="C62" s="16">
        <v>29100</v>
      </c>
      <c r="D62" s="16">
        <f t="shared" si="1"/>
        <v>28100</v>
      </c>
      <c r="E62" s="17">
        <v>23900</v>
      </c>
      <c r="G62" s="19" t="s">
        <v>59</v>
      </c>
      <c r="H62" s="15" t="s">
        <v>12</v>
      </c>
      <c r="I62" s="16">
        <v>26500</v>
      </c>
      <c r="J62" s="16">
        <f t="shared" si="6"/>
        <v>25500</v>
      </c>
      <c r="K62" s="17">
        <v>24100</v>
      </c>
    </row>
    <row r="63" spans="1:11" ht="12.95" customHeight="1" thickBot="1">
      <c r="A63" s="18"/>
      <c r="B63" s="22" t="s">
        <v>28</v>
      </c>
      <c r="C63" s="16">
        <v>29100</v>
      </c>
      <c r="D63" s="16">
        <f t="shared" si="1"/>
        <v>28100</v>
      </c>
      <c r="E63" s="17">
        <v>23900</v>
      </c>
      <c r="G63" s="38" t="s">
        <v>60</v>
      </c>
      <c r="H63" s="22" t="s">
        <v>16</v>
      </c>
      <c r="I63" s="23">
        <v>26200</v>
      </c>
      <c r="J63" s="23">
        <f t="shared" si="6"/>
        <v>25200</v>
      </c>
      <c r="K63" s="17">
        <v>24000</v>
      </c>
    </row>
    <row r="64" spans="1:11" ht="12.95" customHeight="1" thickBot="1">
      <c r="A64" s="18"/>
      <c r="B64" s="22" t="s">
        <v>37</v>
      </c>
      <c r="C64" s="16">
        <v>29100</v>
      </c>
      <c r="D64" s="16">
        <f t="shared" si="1"/>
        <v>28100</v>
      </c>
      <c r="E64" s="17">
        <v>23900</v>
      </c>
      <c r="G64" s="19" t="s">
        <v>65</v>
      </c>
      <c r="H64" s="15" t="s">
        <v>74</v>
      </c>
      <c r="I64" s="16">
        <v>26200</v>
      </c>
      <c r="J64" s="16">
        <v>25200</v>
      </c>
      <c r="K64" s="17">
        <v>24000</v>
      </c>
    </row>
    <row r="65" spans="1:13" ht="12" customHeight="1" thickBot="1">
      <c r="A65" s="21"/>
      <c r="B65" s="22" t="s">
        <v>41</v>
      </c>
      <c r="C65" s="16">
        <v>29100</v>
      </c>
      <c r="D65" s="16">
        <f t="shared" si="1"/>
        <v>28100</v>
      </c>
      <c r="E65" s="17">
        <v>23900</v>
      </c>
      <c r="G65" s="25" t="s">
        <v>66</v>
      </c>
      <c r="H65" s="22" t="s">
        <v>73</v>
      </c>
      <c r="I65" s="23"/>
      <c r="J65" s="23"/>
      <c r="K65" s="24">
        <v>24300</v>
      </c>
    </row>
    <row r="66" spans="1:13" ht="12.75" hidden="1" customHeight="1">
      <c r="A66" s="18"/>
      <c r="B66" s="34"/>
      <c r="C66" s="35"/>
      <c r="D66" s="35"/>
      <c r="E66" s="36"/>
    </row>
    <row r="67" spans="1:13" ht="15.75">
      <c r="B67" s="1" t="s">
        <v>75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B68" s="1" t="s">
        <v>71</v>
      </c>
    </row>
    <row r="69" spans="1:13" ht="20.25">
      <c r="B69" s="59"/>
      <c r="D69" s="1"/>
    </row>
    <row r="70" spans="1:13" ht="42.75">
      <c r="A70" s="62" t="s">
        <v>76</v>
      </c>
      <c r="B70" s="62" t="s">
        <v>77</v>
      </c>
      <c r="C70" s="62" t="s">
        <v>78</v>
      </c>
      <c r="D70" s="62" t="s">
        <v>79</v>
      </c>
      <c r="E70" s="62" t="s">
        <v>80</v>
      </c>
    </row>
    <row r="71" spans="1:13" ht="14.25">
      <c r="A71" s="66" t="s">
        <v>81</v>
      </c>
      <c r="B71" s="63">
        <v>4</v>
      </c>
      <c r="C71" s="63">
        <v>200</v>
      </c>
      <c r="D71" s="63">
        <v>44</v>
      </c>
      <c r="E71" s="63">
        <v>7.9</v>
      </c>
    </row>
    <row r="72" spans="1:13" ht="14.25">
      <c r="A72" s="66" t="s">
        <v>82</v>
      </c>
      <c r="B72" s="63">
        <v>4</v>
      </c>
      <c r="C72" s="63">
        <v>200</v>
      </c>
      <c r="D72" s="63" t="s">
        <v>83</v>
      </c>
      <c r="E72" s="63">
        <v>8.09</v>
      </c>
    </row>
    <row r="73" spans="1:13" ht="14.25">
      <c r="A73" s="66" t="s">
        <v>82</v>
      </c>
      <c r="B73" s="63">
        <v>5</v>
      </c>
      <c r="C73" s="63">
        <v>250</v>
      </c>
      <c r="D73" s="63" t="s">
        <v>84</v>
      </c>
      <c r="E73" s="64">
        <v>8.1999999999999993</v>
      </c>
    </row>
    <row r="74" spans="1:13" ht="14.25">
      <c r="A74" s="66" t="s">
        <v>82</v>
      </c>
      <c r="B74" s="63" t="s">
        <v>85</v>
      </c>
      <c r="C74" s="63">
        <v>280</v>
      </c>
      <c r="D74" s="65" t="s">
        <v>86</v>
      </c>
      <c r="E74" s="64">
        <v>8.6999999999999993</v>
      </c>
    </row>
    <row r="78" spans="1:13" ht="18.75">
      <c r="A78" s="285" t="s">
        <v>76</v>
      </c>
      <c r="B78" s="285"/>
      <c r="C78" s="67" t="s">
        <v>87</v>
      </c>
      <c r="D78" s="67" t="s">
        <v>88</v>
      </c>
      <c r="E78" s="286" t="s">
        <v>89</v>
      </c>
      <c r="F78" s="285" t="s">
        <v>90</v>
      </c>
      <c r="G78" s="285"/>
      <c r="H78" s="285"/>
    </row>
    <row r="79" spans="1:13" ht="18.75">
      <c r="A79" s="285" t="s">
        <v>91</v>
      </c>
      <c r="B79" s="285"/>
      <c r="C79" s="67" t="s">
        <v>92</v>
      </c>
      <c r="D79" s="67" t="s">
        <v>92</v>
      </c>
      <c r="E79" s="286"/>
      <c r="F79" s="287" t="s">
        <v>93</v>
      </c>
      <c r="G79" s="287"/>
      <c r="H79" s="287"/>
    </row>
    <row r="80" spans="1:13" ht="112.5">
      <c r="A80" s="286" t="s">
        <v>94</v>
      </c>
      <c r="B80" s="286"/>
      <c r="C80" s="68" t="s">
        <v>95</v>
      </c>
      <c r="D80" s="69" t="s">
        <v>96</v>
      </c>
      <c r="E80" s="70">
        <v>1100</v>
      </c>
      <c r="F80" s="287"/>
      <c r="G80" s="287"/>
      <c r="H80" s="287"/>
    </row>
    <row r="81" spans="1:10" ht="112.5">
      <c r="A81" s="286" t="s">
        <v>97</v>
      </c>
      <c r="B81" s="286"/>
      <c r="C81" s="68" t="s">
        <v>95</v>
      </c>
      <c r="D81" s="69" t="s">
        <v>96</v>
      </c>
      <c r="E81" s="70">
        <v>1700</v>
      </c>
      <c r="F81" s="287"/>
      <c r="G81" s="287"/>
      <c r="H81" s="287"/>
    </row>
    <row r="82" spans="1:10" ht="112.5">
      <c r="A82" s="286" t="s">
        <v>98</v>
      </c>
      <c r="B82" s="286"/>
      <c r="C82" s="68" t="s">
        <v>95</v>
      </c>
      <c r="D82" s="69" t="s">
        <v>96</v>
      </c>
      <c r="E82" s="70">
        <v>2700</v>
      </c>
      <c r="F82" s="287"/>
      <c r="G82" s="287"/>
      <c r="H82" s="287"/>
    </row>
    <row r="85" spans="1:10" ht="13.5" thickBot="1"/>
    <row r="86" spans="1:10" ht="54" thickBot="1">
      <c r="A86" s="71" t="s">
        <v>99</v>
      </c>
      <c r="B86" s="71" t="s">
        <v>100</v>
      </c>
      <c r="C86" s="71" t="s">
        <v>101</v>
      </c>
      <c r="D86" s="71" t="s">
        <v>102</v>
      </c>
      <c r="E86" s="71" t="s">
        <v>103</v>
      </c>
      <c r="F86" s="71" t="s">
        <v>104</v>
      </c>
      <c r="G86" s="71" t="s">
        <v>105</v>
      </c>
      <c r="H86" s="72" t="s">
        <v>106</v>
      </c>
      <c r="I86" s="73" t="s">
        <v>107</v>
      </c>
      <c r="J86" s="73" t="s">
        <v>140</v>
      </c>
    </row>
    <row r="87" spans="1:10" ht="15.75" thickBot="1">
      <c r="A87" s="281"/>
      <c r="B87" s="74" t="s">
        <v>108</v>
      </c>
      <c r="C87" s="75">
        <v>1.9</v>
      </c>
      <c r="D87" s="75">
        <v>4</v>
      </c>
      <c r="E87" s="75">
        <v>25</v>
      </c>
      <c r="F87" s="75">
        <v>0.107</v>
      </c>
      <c r="G87" s="76">
        <f t="shared" ref="G87:G95" si="7">F87*97</f>
        <v>10.379</v>
      </c>
      <c r="H87" s="77">
        <f t="shared" ref="H87:H95" si="8">F87*93</f>
        <v>9.9510000000000005</v>
      </c>
      <c r="I87" s="78">
        <f>H87/F87</f>
        <v>93</v>
      </c>
      <c r="J87" s="78">
        <v>71</v>
      </c>
    </row>
    <row r="88" spans="1:10" ht="15.75" thickBot="1">
      <c r="A88" s="281"/>
      <c r="B88" s="79" t="s">
        <v>109</v>
      </c>
      <c r="C88" s="80">
        <v>2.2999999999999998</v>
      </c>
      <c r="D88" s="80">
        <v>4</v>
      </c>
      <c r="E88" s="80">
        <v>20</v>
      </c>
      <c r="F88" s="80">
        <v>0.16400000000000001</v>
      </c>
      <c r="G88" s="81">
        <f t="shared" si="7"/>
        <v>15.908000000000001</v>
      </c>
      <c r="H88" s="82">
        <f t="shared" si="8"/>
        <v>15.252000000000001</v>
      </c>
      <c r="I88" s="78">
        <f t="shared" ref="I88:I95" si="9">H88/F88</f>
        <v>93</v>
      </c>
      <c r="J88" s="78">
        <v>71</v>
      </c>
    </row>
    <row r="89" spans="1:10" ht="15.75" thickBot="1">
      <c r="A89" s="281"/>
      <c r="B89" s="79" t="s">
        <v>110</v>
      </c>
      <c r="C89" s="80">
        <v>3</v>
      </c>
      <c r="D89" s="80">
        <v>4</v>
      </c>
      <c r="E89" s="80">
        <v>20</v>
      </c>
      <c r="F89" s="80">
        <v>0.26100000000000001</v>
      </c>
      <c r="G89" s="81">
        <f t="shared" si="7"/>
        <v>25.317</v>
      </c>
      <c r="H89" s="82">
        <f t="shared" si="8"/>
        <v>24.273</v>
      </c>
      <c r="I89" s="78">
        <f t="shared" si="9"/>
        <v>93</v>
      </c>
      <c r="J89" s="78">
        <v>71</v>
      </c>
    </row>
    <row r="90" spans="1:10" ht="15.75" thickBot="1">
      <c r="A90" s="281"/>
      <c r="B90" s="79" t="s">
        <v>111</v>
      </c>
      <c r="C90" s="80">
        <v>3.7</v>
      </c>
      <c r="D90" s="80">
        <v>4</v>
      </c>
      <c r="E90" s="80">
        <v>10</v>
      </c>
      <c r="F90" s="80">
        <v>0.41199999999999998</v>
      </c>
      <c r="G90" s="81">
        <f t="shared" si="7"/>
        <v>39.963999999999999</v>
      </c>
      <c r="H90" s="82">
        <f t="shared" si="8"/>
        <v>38.315999999999995</v>
      </c>
      <c r="I90" s="78">
        <f t="shared" si="9"/>
        <v>93</v>
      </c>
      <c r="J90" s="78">
        <v>71</v>
      </c>
    </row>
    <row r="91" spans="1:10" ht="15.75" thickBot="1">
      <c r="A91" s="281"/>
      <c r="B91" s="79" t="s">
        <v>112</v>
      </c>
      <c r="C91" s="80">
        <v>4.5999999999999996</v>
      </c>
      <c r="D91" s="80">
        <v>4</v>
      </c>
      <c r="E91" s="80">
        <v>10</v>
      </c>
      <c r="F91" s="80">
        <v>0.63800000000000001</v>
      </c>
      <c r="G91" s="81">
        <f t="shared" si="7"/>
        <v>61.886000000000003</v>
      </c>
      <c r="H91" s="82">
        <f t="shared" si="8"/>
        <v>59.334000000000003</v>
      </c>
      <c r="I91" s="78">
        <f t="shared" si="9"/>
        <v>93</v>
      </c>
      <c r="J91" s="78">
        <v>71</v>
      </c>
    </row>
    <row r="92" spans="1:10" ht="15.75" thickBot="1">
      <c r="A92" s="281"/>
      <c r="B92" s="79" t="s">
        <v>113</v>
      </c>
      <c r="C92" s="80">
        <v>5.8</v>
      </c>
      <c r="D92" s="80">
        <v>4</v>
      </c>
      <c r="E92" s="80">
        <v>5</v>
      </c>
      <c r="F92" s="80">
        <v>1.01</v>
      </c>
      <c r="G92" s="81">
        <f t="shared" si="7"/>
        <v>97.97</v>
      </c>
      <c r="H92" s="82">
        <f t="shared" si="8"/>
        <v>93.93</v>
      </c>
      <c r="I92" s="78">
        <f t="shared" si="9"/>
        <v>93</v>
      </c>
      <c r="J92" s="78">
        <v>71</v>
      </c>
    </row>
    <row r="93" spans="1:10" ht="15.75" thickBot="1">
      <c r="A93" s="281"/>
      <c r="B93" s="79" t="s">
        <v>114</v>
      </c>
      <c r="C93" s="80">
        <v>6.9</v>
      </c>
      <c r="D93" s="80">
        <v>4</v>
      </c>
      <c r="E93" s="80">
        <v>5</v>
      </c>
      <c r="F93" s="80">
        <v>1.41</v>
      </c>
      <c r="G93" s="81">
        <f t="shared" si="7"/>
        <v>136.76999999999998</v>
      </c>
      <c r="H93" s="82">
        <f t="shared" si="8"/>
        <v>131.13</v>
      </c>
      <c r="I93" s="78">
        <f t="shared" si="9"/>
        <v>93</v>
      </c>
      <c r="J93" s="78">
        <v>71</v>
      </c>
    </row>
    <row r="94" spans="1:10" ht="15.75" thickBot="1">
      <c r="A94" s="281"/>
      <c r="B94" s="79" t="s">
        <v>115</v>
      </c>
      <c r="C94" s="80">
        <v>8.1999999999999993</v>
      </c>
      <c r="D94" s="80">
        <v>4</v>
      </c>
      <c r="E94" s="80">
        <v>2</v>
      </c>
      <c r="F94" s="80">
        <v>2.0299999999999998</v>
      </c>
      <c r="G94" s="81">
        <f t="shared" si="7"/>
        <v>196.90999999999997</v>
      </c>
      <c r="H94" s="82">
        <f t="shared" si="8"/>
        <v>188.79</v>
      </c>
      <c r="I94" s="78">
        <f t="shared" si="9"/>
        <v>93</v>
      </c>
      <c r="J94" s="78">
        <v>71</v>
      </c>
    </row>
    <row r="95" spans="1:10" ht="15.75" thickBot="1">
      <c r="A95" s="281"/>
      <c r="B95" s="83" t="s">
        <v>116</v>
      </c>
      <c r="C95" s="84">
        <v>10.1</v>
      </c>
      <c r="D95" s="84">
        <v>4</v>
      </c>
      <c r="E95" s="84">
        <v>1</v>
      </c>
      <c r="F95" s="84">
        <v>3.01</v>
      </c>
      <c r="G95" s="85">
        <f t="shared" si="7"/>
        <v>291.96999999999997</v>
      </c>
      <c r="H95" s="86">
        <f t="shared" si="8"/>
        <v>279.93</v>
      </c>
      <c r="I95" s="78">
        <f t="shared" si="9"/>
        <v>93.000000000000014</v>
      </c>
      <c r="J95" s="78">
        <v>71</v>
      </c>
    </row>
    <row r="96" spans="1:10">
      <c r="A96" s="87"/>
      <c r="B96" s="88"/>
      <c r="C96" s="89"/>
      <c r="D96" s="89"/>
      <c r="E96" s="89"/>
      <c r="F96" s="89"/>
      <c r="G96" s="90"/>
      <c r="H96" s="90"/>
      <c r="I96" s="91"/>
      <c r="J96" s="78" t="s">
        <v>131</v>
      </c>
    </row>
    <row r="97" spans="1:10" ht="15.75" thickBot="1">
      <c r="A97" s="283" t="s">
        <v>117</v>
      </c>
      <c r="B97" s="283"/>
      <c r="C97" s="283"/>
      <c r="D97" s="283"/>
      <c r="E97" s="283"/>
      <c r="F97" s="283"/>
      <c r="G97" s="283"/>
      <c r="H97" s="283"/>
      <c r="I97" s="91"/>
      <c r="J97" s="78" t="s">
        <v>131</v>
      </c>
    </row>
    <row r="98" spans="1:10" ht="54" thickBot="1">
      <c r="A98" s="71" t="s">
        <v>118</v>
      </c>
      <c r="B98" s="72" t="s">
        <v>100</v>
      </c>
      <c r="C98" s="71" t="s">
        <v>101</v>
      </c>
      <c r="D98" s="72" t="s">
        <v>102</v>
      </c>
      <c r="E98" s="71" t="s">
        <v>103</v>
      </c>
      <c r="F98" s="72" t="s">
        <v>104</v>
      </c>
      <c r="G98" s="71" t="s">
        <v>119</v>
      </c>
      <c r="H98" s="72" t="s">
        <v>120</v>
      </c>
      <c r="I98" s="91"/>
      <c r="J98" s="78">
        <v>71</v>
      </c>
    </row>
    <row r="99" spans="1:10" ht="15.75" thickBot="1">
      <c r="A99" s="284"/>
      <c r="B99" s="92" t="s">
        <v>108</v>
      </c>
      <c r="C99" s="93">
        <v>3.4</v>
      </c>
      <c r="D99" s="94">
        <v>4</v>
      </c>
      <c r="E99" s="93">
        <v>25</v>
      </c>
      <c r="F99" s="94">
        <v>0.17199999999999999</v>
      </c>
      <c r="G99" s="95">
        <f t="shared" ref="G99:G107" si="10">F99*97</f>
        <v>16.683999999999997</v>
      </c>
      <c r="H99" s="96">
        <f t="shared" ref="H99:H107" si="11">F99*93</f>
        <v>15.995999999999999</v>
      </c>
      <c r="I99" s="91">
        <f t="shared" ref="I99:I107" si="12">H99/F99</f>
        <v>93</v>
      </c>
      <c r="J99" s="78">
        <v>71</v>
      </c>
    </row>
    <row r="100" spans="1:10" ht="15.75" thickBot="1">
      <c r="A100" s="284"/>
      <c r="B100" s="79" t="s">
        <v>109</v>
      </c>
      <c r="C100" s="80">
        <v>4.2</v>
      </c>
      <c r="D100" s="97">
        <v>4</v>
      </c>
      <c r="E100" s="80">
        <v>20</v>
      </c>
      <c r="F100" s="97">
        <v>0.26600000000000001</v>
      </c>
      <c r="G100" s="81">
        <f t="shared" si="10"/>
        <v>25.802</v>
      </c>
      <c r="H100" s="82">
        <f t="shared" si="11"/>
        <v>24.738</v>
      </c>
      <c r="I100" s="91">
        <f t="shared" si="12"/>
        <v>93</v>
      </c>
      <c r="J100" s="78">
        <v>71</v>
      </c>
    </row>
    <row r="101" spans="1:10" ht="15.75" thickBot="1">
      <c r="A101" s="284"/>
      <c r="B101" s="79" t="s">
        <v>110</v>
      </c>
      <c r="C101" s="80">
        <v>5.4</v>
      </c>
      <c r="D101" s="97">
        <v>4</v>
      </c>
      <c r="E101" s="80">
        <v>20</v>
      </c>
      <c r="F101" s="97">
        <v>0.434</v>
      </c>
      <c r="G101" s="81">
        <f t="shared" si="10"/>
        <v>42.097999999999999</v>
      </c>
      <c r="H101" s="82">
        <f t="shared" si="11"/>
        <v>40.362000000000002</v>
      </c>
      <c r="I101" s="91">
        <f t="shared" si="12"/>
        <v>93</v>
      </c>
      <c r="J101" s="78">
        <v>71</v>
      </c>
    </row>
    <row r="102" spans="1:10" ht="15.75" thickBot="1">
      <c r="A102" s="284"/>
      <c r="B102" s="79" t="s">
        <v>111</v>
      </c>
      <c r="C102" s="80">
        <v>6.7</v>
      </c>
      <c r="D102" s="97">
        <v>4</v>
      </c>
      <c r="E102" s="80">
        <v>10</v>
      </c>
      <c r="F102" s="97">
        <v>0.67100000000000004</v>
      </c>
      <c r="G102" s="81">
        <f t="shared" si="10"/>
        <v>65.087000000000003</v>
      </c>
      <c r="H102" s="82">
        <f t="shared" si="11"/>
        <v>62.403000000000006</v>
      </c>
      <c r="I102" s="91">
        <f t="shared" si="12"/>
        <v>93</v>
      </c>
      <c r="J102" s="78">
        <v>71</v>
      </c>
    </row>
    <row r="103" spans="1:10" ht="15.75" thickBot="1">
      <c r="A103" s="284"/>
      <c r="B103" s="79" t="s">
        <v>112</v>
      </c>
      <c r="C103" s="80">
        <v>8.4</v>
      </c>
      <c r="D103" s="97">
        <v>4</v>
      </c>
      <c r="E103" s="80">
        <v>10</v>
      </c>
      <c r="F103" s="97">
        <v>1.04</v>
      </c>
      <c r="G103" s="81">
        <f t="shared" si="10"/>
        <v>100.88000000000001</v>
      </c>
      <c r="H103" s="82">
        <f t="shared" si="11"/>
        <v>96.72</v>
      </c>
      <c r="I103" s="91">
        <f t="shared" si="12"/>
        <v>93</v>
      </c>
      <c r="J103" s="78">
        <v>71</v>
      </c>
    </row>
    <row r="104" spans="1:10" ht="15.75" thickBot="1">
      <c r="A104" s="284"/>
      <c r="B104" s="79" t="s">
        <v>113</v>
      </c>
      <c r="C104" s="80">
        <v>10.5</v>
      </c>
      <c r="D104" s="97">
        <v>4</v>
      </c>
      <c r="E104" s="80">
        <v>5</v>
      </c>
      <c r="F104" s="97">
        <v>1.65</v>
      </c>
      <c r="G104" s="81">
        <f t="shared" si="10"/>
        <v>160.04999999999998</v>
      </c>
      <c r="H104" s="82">
        <f t="shared" si="11"/>
        <v>153.44999999999999</v>
      </c>
      <c r="I104" s="91">
        <f t="shared" si="12"/>
        <v>93</v>
      </c>
      <c r="J104" s="78">
        <v>71</v>
      </c>
    </row>
    <row r="105" spans="1:10" ht="15.75" thickBot="1">
      <c r="A105" s="284"/>
      <c r="B105" s="79" t="s">
        <v>114</v>
      </c>
      <c r="C105" s="80">
        <v>12.5</v>
      </c>
      <c r="D105" s="97">
        <v>4</v>
      </c>
      <c r="E105" s="80">
        <v>5</v>
      </c>
      <c r="F105" s="97">
        <v>2.34</v>
      </c>
      <c r="G105" s="81">
        <f t="shared" si="10"/>
        <v>226.98</v>
      </c>
      <c r="H105" s="82">
        <f t="shared" si="11"/>
        <v>217.61999999999998</v>
      </c>
      <c r="I105" s="91">
        <f t="shared" si="12"/>
        <v>93</v>
      </c>
      <c r="J105" s="78">
        <v>71</v>
      </c>
    </row>
    <row r="106" spans="1:10" ht="15.75" thickBot="1">
      <c r="A106" s="284"/>
      <c r="B106" s="79" t="s">
        <v>115</v>
      </c>
      <c r="C106" s="80">
        <v>15</v>
      </c>
      <c r="D106" s="97">
        <v>4</v>
      </c>
      <c r="E106" s="80">
        <v>2</v>
      </c>
      <c r="F106" s="97">
        <v>3.36</v>
      </c>
      <c r="G106" s="81">
        <f t="shared" si="10"/>
        <v>325.92</v>
      </c>
      <c r="H106" s="82">
        <f t="shared" si="11"/>
        <v>312.47999999999996</v>
      </c>
      <c r="I106" s="91">
        <f t="shared" si="12"/>
        <v>92.999999999999986</v>
      </c>
      <c r="J106" s="78">
        <v>71</v>
      </c>
    </row>
    <row r="107" spans="1:10" ht="15.75" thickBot="1">
      <c r="A107" s="284"/>
      <c r="B107" s="83" t="s">
        <v>116</v>
      </c>
      <c r="C107" s="84">
        <v>18.399999999999999</v>
      </c>
      <c r="D107" s="98">
        <v>4</v>
      </c>
      <c r="E107" s="84">
        <v>1</v>
      </c>
      <c r="F107" s="98">
        <v>5.01</v>
      </c>
      <c r="G107" s="85">
        <f t="shared" si="10"/>
        <v>485.96999999999997</v>
      </c>
      <c r="H107" s="86">
        <f t="shared" si="11"/>
        <v>465.93</v>
      </c>
      <c r="I107" s="91">
        <f t="shared" si="12"/>
        <v>93</v>
      </c>
      <c r="J107" s="78">
        <v>71</v>
      </c>
    </row>
    <row r="108" spans="1:10">
      <c r="A108" s="87"/>
      <c r="B108" s="88"/>
      <c r="C108" s="89"/>
      <c r="D108" s="89"/>
      <c r="E108" s="89"/>
      <c r="F108" s="89"/>
      <c r="G108" s="90"/>
      <c r="H108" s="90"/>
      <c r="I108" s="91"/>
      <c r="J108" s="78" t="s">
        <v>131</v>
      </c>
    </row>
    <row r="109" spans="1:10" ht="15.75" thickBot="1">
      <c r="A109" s="283" t="s">
        <v>121</v>
      </c>
      <c r="B109" s="283"/>
      <c r="C109" s="283"/>
      <c r="D109" s="283"/>
      <c r="E109" s="283"/>
      <c r="F109" s="283"/>
      <c r="G109" s="283"/>
      <c r="H109" s="283"/>
      <c r="I109" s="91"/>
      <c r="J109" s="78" t="s">
        <v>131</v>
      </c>
    </row>
    <row r="110" spans="1:10" ht="51.75" thickBot="1">
      <c r="A110" s="71" t="s">
        <v>122</v>
      </c>
      <c r="B110" s="71" t="s">
        <v>100</v>
      </c>
      <c r="C110" s="72" t="s">
        <v>101</v>
      </c>
      <c r="D110" s="71" t="s">
        <v>102</v>
      </c>
      <c r="E110" s="72" t="s">
        <v>103</v>
      </c>
      <c r="F110" s="71" t="s">
        <v>104</v>
      </c>
      <c r="G110" s="72" t="s">
        <v>119</v>
      </c>
      <c r="H110" s="99" t="s">
        <v>123</v>
      </c>
      <c r="I110" s="91"/>
      <c r="J110" s="78">
        <v>71</v>
      </c>
    </row>
    <row r="111" spans="1:10" ht="15.75" thickBot="1">
      <c r="A111" s="281"/>
      <c r="B111" s="100" t="s">
        <v>108</v>
      </c>
      <c r="C111" s="93">
        <v>4.0999999999999996</v>
      </c>
      <c r="D111" s="94">
        <v>4</v>
      </c>
      <c r="E111" s="93">
        <v>25</v>
      </c>
      <c r="F111" s="94">
        <v>0.19800000000000001</v>
      </c>
      <c r="G111" s="95">
        <f t="shared" ref="G111:G119" si="13">F111*97</f>
        <v>19.206</v>
      </c>
      <c r="H111" s="96">
        <f t="shared" ref="H111:H119" si="14">F111*93</f>
        <v>18.414000000000001</v>
      </c>
      <c r="I111" s="91">
        <f t="shared" ref="I111:I119" si="15">H111/F111</f>
        <v>93</v>
      </c>
      <c r="J111" s="78">
        <v>71</v>
      </c>
    </row>
    <row r="112" spans="1:10" ht="15.75" thickBot="1">
      <c r="A112" s="281"/>
      <c r="B112" s="101" t="s">
        <v>109</v>
      </c>
      <c r="C112" s="80">
        <v>5.0999999999999996</v>
      </c>
      <c r="D112" s="97">
        <v>4</v>
      </c>
      <c r="E112" s="80">
        <v>20</v>
      </c>
      <c r="F112" s="97">
        <v>0.307</v>
      </c>
      <c r="G112" s="81">
        <f t="shared" si="13"/>
        <v>29.779</v>
      </c>
      <c r="H112" s="82">
        <f t="shared" si="14"/>
        <v>28.550999999999998</v>
      </c>
      <c r="I112" s="91">
        <f t="shared" si="15"/>
        <v>93</v>
      </c>
      <c r="J112" s="78">
        <v>71</v>
      </c>
    </row>
    <row r="113" spans="1:10" ht="15.75" thickBot="1">
      <c r="A113" s="281"/>
      <c r="B113" s="101" t="s">
        <v>110</v>
      </c>
      <c r="C113" s="80">
        <v>6.5</v>
      </c>
      <c r="D113" s="97">
        <v>4</v>
      </c>
      <c r="E113" s="80">
        <v>20</v>
      </c>
      <c r="F113" s="97">
        <v>0.498</v>
      </c>
      <c r="G113" s="81">
        <f t="shared" si="13"/>
        <v>48.305999999999997</v>
      </c>
      <c r="H113" s="82">
        <f t="shared" si="14"/>
        <v>46.314</v>
      </c>
      <c r="I113" s="91">
        <f t="shared" si="15"/>
        <v>93</v>
      </c>
      <c r="J113" s="78">
        <v>71</v>
      </c>
    </row>
    <row r="114" spans="1:10" ht="15.75" thickBot="1">
      <c r="A114" s="281"/>
      <c r="B114" s="101" t="s">
        <v>111</v>
      </c>
      <c r="C114" s="80">
        <v>8.1</v>
      </c>
      <c r="D114" s="97">
        <v>4</v>
      </c>
      <c r="E114" s="80">
        <v>10</v>
      </c>
      <c r="F114" s="97">
        <v>0.77500000000000002</v>
      </c>
      <c r="G114" s="81">
        <f t="shared" si="13"/>
        <v>75.174999999999997</v>
      </c>
      <c r="H114" s="82">
        <f t="shared" si="14"/>
        <v>72.075000000000003</v>
      </c>
      <c r="I114" s="91">
        <f t="shared" si="15"/>
        <v>93</v>
      </c>
      <c r="J114" s="78">
        <v>71</v>
      </c>
    </row>
    <row r="115" spans="1:10" ht="15.75" thickBot="1">
      <c r="A115" s="281"/>
      <c r="B115" s="101" t="s">
        <v>112</v>
      </c>
      <c r="C115" s="80">
        <v>10.1</v>
      </c>
      <c r="D115" s="97">
        <v>4</v>
      </c>
      <c r="E115" s="80">
        <v>10</v>
      </c>
      <c r="F115" s="97">
        <v>1.21</v>
      </c>
      <c r="G115" s="81">
        <f t="shared" si="13"/>
        <v>117.36999999999999</v>
      </c>
      <c r="H115" s="82">
        <f t="shared" si="14"/>
        <v>112.53</v>
      </c>
      <c r="I115" s="91">
        <f t="shared" si="15"/>
        <v>93</v>
      </c>
      <c r="J115" s="78">
        <v>71</v>
      </c>
    </row>
    <row r="116" spans="1:10" ht="15.75" thickBot="1">
      <c r="A116" s="281"/>
      <c r="B116" s="101" t="s">
        <v>113</v>
      </c>
      <c r="C116" s="80">
        <v>12.7</v>
      </c>
      <c r="D116" s="97">
        <v>4</v>
      </c>
      <c r="E116" s="80">
        <v>5</v>
      </c>
      <c r="F116" s="97">
        <v>1.91</v>
      </c>
      <c r="G116" s="81">
        <f t="shared" si="13"/>
        <v>185.26999999999998</v>
      </c>
      <c r="H116" s="82">
        <f t="shared" si="14"/>
        <v>177.63</v>
      </c>
      <c r="I116" s="91">
        <f t="shared" si="15"/>
        <v>93</v>
      </c>
      <c r="J116" s="78">
        <v>71</v>
      </c>
    </row>
    <row r="117" spans="1:10" ht="15.75" thickBot="1">
      <c r="A117" s="281"/>
      <c r="B117" s="101" t="s">
        <v>114</v>
      </c>
      <c r="C117" s="80">
        <v>15.1</v>
      </c>
      <c r="D117" s="97">
        <v>4</v>
      </c>
      <c r="E117" s="80">
        <v>5</v>
      </c>
      <c r="F117" s="97">
        <v>2.7</v>
      </c>
      <c r="G117" s="81">
        <f t="shared" si="13"/>
        <v>261.90000000000003</v>
      </c>
      <c r="H117" s="82">
        <f t="shared" si="14"/>
        <v>251.10000000000002</v>
      </c>
      <c r="I117" s="91">
        <f t="shared" si="15"/>
        <v>93</v>
      </c>
      <c r="J117" s="78">
        <v>71</v>
      </c>
    </row>
    <row r="118" spans="1:10" ht="15.75" thickBot="1">
      <c r="A118" s="281"/>
      <c r="B118" s="101" t="s">
        <v>115</v>
      </c>
      <c r="C118" s="80">
        <v>18.100000000000001</v>
      </c>
      <c r="D118" s="97">
        <v>4</v>
      </c>
      <c r="E118" s="80">
        <v>2</v>
      </c>
      <c r="F118" s="97">
        <v>3.88</v>
      </c>
      <c r="G118" s="81">
        <f t="shared" si="13"/>
        <v>376.36</v>
      </c>
      <c r="H118" s="82">
        <f t="shared" si="14"/>
        <v>360.84</v>
      </c>
      <c r="I118" s="91">
        <f t="shared" si="15"/>
        <v>93</v>
      </c>
      <c r="J118" s="78">
        <v>71</v>
      </c>
    </row>
    <row r="119" spans="1:10" ht="15.75" thickBot="1">
      <c r="A119" s="281"/>
      <c r="B119" s="102" t="s">
        <v>116</v>
      </c>
      <c r="C119" s="84">
        <v>22.1</v>
      </c>
      <c r="D119" s="98">
        <v>4</v>
      </c>
      <c r="E119" s="84">
        <v>1</v>
      </c>
      <c r="F119" s="98">
        <v>5.78</v>
      </c>
      <c r="G119" s="85">
        <f t="shared" si="13"/>
        <v>560.66</v>
      </c>
      <c r="H119" s="86">
        <f t="shared" si="14"/>
        <v>537.54000000000008</v>
      </c>
      <c r="I119" s="91">
        <f t="shared" si="15"/>
        <v>93.000000000000014</v>
      </c>
      <c r="J119" s="78">
        <v>71</v>
      </c>
    </row>
    <row r="120" spans="1:10">
      <c r="A120" s="87"/>
      <c r="B120" s="88"/>
      <c r="C120" s="89"/>
      <c r="D120" s="89"/>
      <c r="E120" s="89"/>
      <c r="F120" s="89"/>
      <c r="G120" s="90"/>
      <c r="H120" s="90"/>
      <c r="I120" s="91"/>
      <c r="J120" s="121"/>
    </row>
    <row r="121" spans="1:10" ht="15.75">
      <c r="A121" s="103"/>
      <c r="B121" s="103"/>
      <c r="C121" s="103"/>
      <c r="D121" s="103"/>
      <c r="E121" s="103"/>
      <c r="F121" s="104"/>
      <c r="G121" s="103"/>
      <c r="H121" s="105" t="s">
        <v>124</v>
      </c>
      <c r="I121" s="91"/>
      <c r="J121" s="121"/>
    </row>
    <row r="122" spans="1:10" ht="15.75" customHeight="1" thickBot="1">
      <c r="A122" s="283" t="s">
        <v>125</v>
      </c>
      <c r="B122" s="283"/>
      <c r="C122" s="283"/>
      <c r="D122" s="283"/>
      <c r="E122" s="283"/>
      <c r="F122" s="283"/>
      <c r="G122" s="283"/>
      <c r="H122" s="283"/>
      <c r="I122" s="91"/>
      <c r="J122" s="121"/>
    </row>
    <row r="123" spans="1:10" ht="51.75" thickBot="1">
      <c r="A123" s="71" t="s">
        <v>126</v>
      </c>
      <c r="B123" s="71" t="s">
        <v>100</v>
      </c>
      <c r="C123" s="72" t="s">
        <v>101</v>
      </c>
      <c r="D123" s="71" t="s">
        <v>102</v>
      </c>
      <c r="E123" s="72" t="s">
        <v>103</v>
      </c>
      <c r="F123" s="71" t="s">
        <v>127</v>
      </c>
      <c r="G123" s="72" t="s">
        <v>128</v>
      </c>
      <c r="H123" s="99" t="s">
        <v>129</v>
      </c>
      <c r="I123" s="91"/>
      <c r="J123" s="121"/>
    </row>
    <row r="124" spans="1:10" ht="15.75" thickBot="1">
      <c r="A124" s="281"/>
      <c r="B124" s="92" t="s">
        <v>130</v>
      </c>
      <c r="C124" s="94">
        <v>1.8</v>
      </c>
      <c r="D124" s="93">
        <v>0.25</v>
      </c>
      <c r="E124" s="94">
        <v>50</v>
      </c>
      <c r="F124" s="106">
        <v>7.2999999999999995E-2</v>
      </c>
      <c r="G124" s="96">
        <f t="shared" ref="G124:G130" si="16">F124*92</f>
        <v>6.7159999999999993</v>
      </c>
      <c r="H124" s="107">
        <f t="shared" ref="H124:H130" si="17">F124*88</f>
        <v>6.4239999999999995</v>
      </c>
      <c r="I124" s="91">
        <f t="shared" ref="I124:I130" si="18">H124/F124</f>
        <v>88</v>
      </c>
      <c r="J124" s="121"/>
    </row>
    <row r="125" spans="1:10" ht="15.75" thickBot="1">
      <c r="A125" s="281"/>
      <c r="B125" s="79" t="s">
        <v>130</v>
      </c>
      <c r="C125" s="97">
        <v>1.8</v>
      </c>
      <c r="D125" s="80">
        <v>0.5</v>
      </c>
      <c r="E125" s="97">
        <v>20</v>
      </c>
      <c r="F125" s="108">
        <v>0.14699999999999999</v>
      </c>
      <c r="G125" s="82">
        <f t="shared" si="16"/>
        <v>13.523999999999999</v>
      </c>
      <c r="H125" s="109">
        <f t="shared" si="17"/>
        <v>12.936</v>
      </c>
      <c r="I125" s="91">
        <f t="shared" si="18"/>
        <v>88</v>
      </c>
      <c r="J125" s="121"/>
    </row>
    <row r="126" spans="1:10" ht="15.75" thickBot="1">
      <c r="A126" s="281"/>
      <c r="B126" s="79" t="s">
        <v>130</v>
      </c>
      <c r="C126" s="97">
        <v>1.8</v>
      </c>
      <c r="D126" s="80">
        <v>0.75</v>
      </c>
      <c r="E126" s="97">
        <v>20</v>
      </c>
      <c r="F126" s="108">
        <v>0.214</v>
      </c>
      <c r="G126" s="82">
        <f t="shared" si="16"/>
        <v>19.687999999999999</v>
      </c>
      <c r="H126" s="109">
        <f t="shared" si="17"/>
        <v>18.832000000000001</v>
      </c>
      <c r="I126" s="91">
        <f t="shared" si="18"/>
        <v>88</v>
      </c>
      <c r="J126" s="121"/>
    </row>
    <row r="127" spans="1:10" ht="15.75" thickBot="1">
      <c r="A127" s="281"/>
      <c r="B127" s="79" t="s">
        <v>130</v>
      </c>
      <c r="C127" s="97">
        <v>1.8</v>
      </c>
      <c r="D127" s="80">
        <v>1</v>
      </c>
      <c r="E127" s="97">
        <v>20</v>
      </c>
      <c r="F127" s="108">
        <v>0.29199999999999998</v>
      </c>
      <c r="G127" s="82">
        <f t="shared" si="16"/>
        <v>26.863999999999997</v>
      </c>
      <c r="H127" s="109">
        <f t="shared" si="17"/>
        <v>25.695999999999998</v>
      </c>
      <c r="I127" s="91">
        <f t="shared" si="18"/>
        <v>88</v>
      </c>
      <c r="J127" s="121"/>
    </row>
    <row r="128" spans="1:10" ht="15.75" thickBot="1">
      <c r="A128" s="281"/>
      <c r="B128" s="79" t="s">
        <v>130</v>
      </c>
      <c r="C128" s="97">
        <v>1.8</v>
      </c>
      <c r="D128" s="80">
        <v>1.5</v>
      </c>
      <c r="E128" s="97">
        <v>20</v>
      </c>
      <c r="F128" s="108">
        <v>0.436</v>
      </c>
      <c r="G128" s="82">
        <f t="shared" si="16"/>
        <v>40.112000000000002</v>
      </c>
      <c r="H128" s="109">
        <f t="shared" si="17"/>
        <v>38.368000000000002</v>
      </c>
      <c r="I128" s="91">
        <f t="shared" si="18"/>
        <v>88</v>
      </c>
      <c r="J128" s="121"/>
    </row>
    <row r="129" spans="1:17" ht="15.75" thickBot="1">
      <c r="A129" s="281"/>
      <c r="B129" s="79" t="s">
        <v>130</v>
      </c>
      <c r="C129" s="97">
        <v>1.8</v>
      </c>
      <c r="D129" s="80">
        <v>2</v>
      </c>
      <c r="E129" s="97">
        <v>20</v>
      </c>
      <c r="F129" s="108">
        <v>0.6</v>
      </c>
      <c r="G129" s="82">
        <f t="shared" si="16"/>
        <v>55.199999999999996</v>
      </c>
      <c r="H129" s="109">
        <f t="shared" si="17"/>
        <v>52.8</v>
      </c>
      <c r="I129" s="91">
        <f t="shared" si="18"/>
        <v>88</v>
      </c>
      <c r="J129" s="121"/>
    </row>
    <row r="130" spans="1:17" ht="15.75" thickBot="1">
      <c r="A130" s="281"/>
      <c r="B130" s="83" t="s">
        <v>130</v>
      </c>
      <c r="C130" s="98">
        <v>1.8</v>
      </c>
      <c r="D130" s="84">
        <v>3</v>
      </c>
      <c r="E130" s="98">
        <v>20</v>
      </c>
      <c r="F130" s="110">
        <v>0.86299999999999999</v>
      </c>
      <c r="G130" s="86">
        <f t="shared" si="16"/>
        <v>79.396000000000001</v>
      </c>
      <c r="H130" s="111">
        <f t="shared" si="17"/>
        <v>75.944000000000003</v>
      </c>
      <c r="I130" s="91">
        <f t="shared" si="18"/>
        <v>88</v>
      </c>
      <c r="J130" s="121"/>
    </row>
    <row r="131" spans="1:17" ht="13.5" thickBot="1">
      <c r="A131" s="282" t="s">
        <v>131</v>
      </c>
      <c r="B131" s="282"/>
      <c r="C131" s="282"/>
      <c r="D131" s="282"/>
      <c r="E131" s="282"/>
      <c r="F131" s="282"/>
      <c r="G131" s="282"/>
      <c r="H131" s="282"/>
      <c r="I131" s="112"/>
      <c r="J131" s="279"/>
      <c r="K131" s="279"/>
      <c r="L131" s="279"/>
      <c r="M131" s="279"/>
      <c r="N131" s="279"/>
      <c r="O131" s="279"/>
      <c r="P131" s="279"/>
      <c r="Q131" s="279"/>
    </row>
    <row r="132" spans="1:17" ht="51.75" thickBot="1">
      <c r="A132" s="113" t="s">
        <v>132</v>
      </c>
      <c r="B132" s="99" t="s">
        <v>100</v>
      </c>
      <c r="C132" s="71" t="s">
        <v>101</v>
      </c>
      <c r="D132" s="72" t="s">
        <v>102</v>
      </c>
      <c r="E132" s="71" t="s">
        <v>103</v>
      </c>
      <c r="F132" s="72" t="s">
        <v>127</v>
      </c>
      <c r="G132" s="71" t="s">
        <v>119</v>
      </c>
      <c r="H132" s="72" t="s">
        <v>133</v>
      </c>
      <c r="I132" s="91"/>
      <c r="J132" s="121"/>
    </row>
    <row r="133" spans="1:17" ht="15.75" thickBot="1">
      <c r="A133" s="277"/>
      <c r="B133" s="100" t="s">
        <v>134</v>
      </c>
      <c r="C133" s="93">
        <v>2.2000000000000002</v>
      </c>
      <c r="D133" s="94">
        <v>0.25</v>
      </c>
      <c r="E133" s="93">
        <v>20</v>
      </c>
      <c r="F133" s="114">
        <v>0.215</v>
      </c>
      <c r="G133" s="95">
        <f t="shared" ref="G133:G139" si="19">F133*92</f>
        <v>19.78</v>
      </c>
      <c r="H133" s="96">
        <f t="shared" ref="H133:H139" si="20">F133*88</f>
        <v>18.919999999999998</v>
      </c>
      <c r="I133" s="91">
        <f t="shared" ref="I133:I139" si="21">H133/F133</f>
        <v>87.999999999999986</v>
      </c>
      <c r="J133" s="121"/>
    </row>
    <row r="134" spans="1:17" ht="15.75" thickBot="1">
      <c r="A134" s="277"/>
      <c r="B134" s="101" t="s">
        <v>134</v>
      </c>
      <c r="C134" s="80">
        <v>2.2000000000000002</v>
      </c>
      <c r="D134" s="97">
        <v>0.5</v>
      </c>
      <c r="E134" s="80">
        <v>6</v>
      </c>
      <c r="F134" s="115">
        <v>0.4</v>
      </c>
      <c r="G134" s="81">
        <f t="shared" si="19"/>
        <v>36.800000000000004</v>
      </c>
      <c r="H134" s="82">
        <f t="shared" si="20"/>
        <v>35.200000000000003</v>
      </c>
      <c r="I134" s="91">
        <f t="shared" si="21"/>
        <v>88</v>
      </c>
      <c r="J134" s="121"/>
    </row>
    <row r="135" spans="1:17" ht="15.75" thickBot="1">
      <c r="A135" s="277"/>
      <c r="B135" s="101" t="s">
        <v>134</v>
      </c>
      <c r="C135" s="80">
        <v>2.2000000000000002</v>
      </c>
      <c r="D135" s="97">
        <v>0.75</v>
      </c>
      <c r="E135" s="80">
        <v>6</v>
      </c>
      <c r="F135" s="115">
        <v>0.57600000000000007</v>
      </c>
      <c r="G135" s="81">
        <f t="shared" si="19"/>
        <v>52.992000000000004</v>
      </c>
      <c r="H135" s="82">
        <f t="shared" si="20"/>
        <v>50.688000000000002</v>
      </c>
      <c r="I135" s="91">
        <f t="shared" si="21"/>
        <v>88</v>
      </c>
      <c r="J135" s="121"/>
    </row>
    <row r="136" spans="1:17" ht="15.75" thickBot="1">
      <c r="A136" s="277"/>
      <c r="B136" s="101" t="s">
        <v>134</v>
      </c>
      <c r="C136" s="80">
        <v>2.2000000000000002</v>
      </c>
      <c r="D136" s="97">
        <v>1</v>
      </c>
      <c r="E136" s="80">
        <v>6</v>
      </c>
      <c r="F136" s="115">
        <v>0.77800000000000002</v>
      </c>
      <c r="G136" s="81">
        <f t="shared" si="19"/>
        <v>71.576000000000008</v>
      </c>
      <c r="H136" s="82">
        <f t="shared" si="20"/>
        <v>68.463999999999999</v>
      </c>
      <c r="I136" s="91">
        <f t="shared" si="21"/>
        <v>88</v>
      </c>
      <c r="J136" s="121"/>
    </row>
    <row r="137" spans="1:17" ht="15.75" thickBot="1">
      <c r="A137" s="277"/>
      <c r="B137" s="101" t="s">
        <v>134</v>
      </c>
      <c r="C137" s="80">
        <v>2.2000000000000002</v>
      </c>
      <c r="D137" s="97">
        <v>1.5</v>
      </c>
      <c r="E137" s="80">
        <v>6</v>
      </c>
      <c r="F137" s="115">
        <v>1.1759999999999999</v>
      </c>
      <c r="G137" s="81">
        <f t="shared" si="19"/>
        <v>108.19199999999999</v>
      </c>
      <c r="H137" s="82">
        <f t="shared" si="20"/>
        <v>103.488</v>
      </c>
      <c r="I137" s="91">
        <f t="shared" si="21"/>
        <v>88</v>
      </c>
      <c r="J137" s="121"/>
    </row>
    <row r="138" spans="1:17" ht="15.75" thickBot="1">
      <c r="A138" s="277"/>
      <c r="B138" s="101" t="s">
        <v>134</v>
      </c>
      <c r="C138" s="80">
        <v>2.2000000000000002</v>
      </c>
      <c r="D138" s="97">
        <v>2</v>
      </c>
      <c r="E138" s="80">
        <v>6</v>
      </c>
      <c r="F138" s="115">
        <v>1.5720000000000001</v>
      </c>
      <c r="G138" s="81">
        <f t="shared" si="19"/>
        <v>144.624</v>
      </c>
      <c r="H138" s="82">
        <f t="shared" si="20"/>
        <v>138.33600000000001</v>
      </c>
      <c r="I138" s="91">
        <f t="shared" si="21"/>
        <v>88</v>
      </c>
      <c r="J138" s="121"/>
    </row>
    <row r="139" spans="1:17" ht="15.75" thickBot="1">
      <c r="A139" s="277"/>
      <c r="B139" s="102" t="s">
        <v>134</v>
      </c>
      <c r="C139" s="84">
        <v>2.2000000000000002</v>
      </c>
      <c r="D139" s="98">
        <v>3</v>
      </c>
      <c r="E139" s="84">
        <v>6</v>
      </c>
      <c r="F139" s="116">
        <v>2.1379999999999999</v>
      </c>
      <c r="G139" s="85">
        <f t="shared" si="19"/>
        <v>196.696</v>
      </c>
      <c r="H139" s="86">
        <f t="shared" si="20"/>
        <v>188.14400000000001</v>
      </c>
      <c r="I139" s="91">
        <f t="shared" si="21"/>
        <v>88</v>
      </c>
      <c r="J139" s="121"/>
    </row>
    <row r="140" spans="1:17" ht="13.5" thickBot="1">
      <c r="A140" s="282"/>
      <c r="B140" s="282"/>
      <c r="C140" s="282"/>
      <c r="D140" s="282"/>
      <c r="E140" s="282"/>
      <c r="F140" s="282"/>
      <c r="G140" s="282"/>
      <c r="H140" s="282"/>
      <c r="I140" s="91"/>
      <c r="J140" s="121"/>
    </row>
    <row r="141" spans="1:17" ht="51.75" thickBot="1">
      <c r="A141" s="71" t="s">
        <v>132</v>
      </c>
      <c r="B141" s="71" t="s">
        <v>100</v>
      </c>
      <c r="C141" s="72" t="s">
        <v>101</v>
      </c>
      <c r="D141" s="71" t="s">
        <v>102</v>
      </c>
      <c r="E141" s="72" t="s">
        <v>103</v>
      </c>
      <c r="F141" s="71" t="s">
        <v>127</v>
      </c>
      <c r="G141" s="72" t="s">
        <v>105</v>
      </c>
      <c r="H141" s="99" t="s">
        <v>135</v>
      </c>
      <c r="I141" s="91"/>
      <c r="J141" s="121"/>
    </row>
    <row r="142" spans="1:17" ht="15.75" thickBot="1">
      <c r="A142" s="281"/>
      <c r="B142" s="92" t="s">
        <v>134</v>
      </c>
      <c r="C142" s="94">
        <v>2.7</v>
      </c>
      <c r="D142" s="93">
        <v>0.25</v>
      </c>
      <c r="E142" s="94">
        <v>20</v>
      </c>
      <c r="F142" s="106">
        <v>0.22</v>
      </c>
      <c r="G142" s="96">
        <f t="shared" ref="G142:G148" si="22">F142*92</f>
        <v>20.239999999999998</v>
      </c>
      <c r="H142" s="107">
        <f t="shared" ref="H142:H148" si="23">F142*88</f>
        <v>19.36</v>
      </c>
      <c r="I142" s="91">
        <f t="shared" ref="I142:I157" si="24">H142/F142</f>
        <v>88</v>
      </c>
      <c r="J142" s="121"/>
    </row>
    <row r="143" spans="1:17" ht="15.75" thickBot="1">
      <c r="A143" s="281"/>
      <c r="B143" s="79" t="s">
        <v>134</v>
      </c>
      <c r="C143" s="97">
        <v>2.7</v>
      </c>
      <c r="D143" s="80">
        <v>0.5</v>
      </c>
      <c r="E143" s="97">
        <v>6</v>
      </c>
      <c r="F143" s="108">
        <v>0.43</v>
      </c>
      <c r="G143" s="82">
        <f t="shared" si="22"/>
        <v>39.56</v>
      </c>
      <c r="H143" s="109">
        <f t="shared" si="23"/>
        <v>37.839999999999996</v>
      </c>
      <c r="I143" s="91">
        <f t="shared" si="24"/>
        <v>87.999999999999986</v>
      </c>
      <c r="J143" s="121"/>
    </row>
    <row r="144" spans="1:17" ht="15.75" thickBot="1">
      <c r="A144" s="281"/>
      <c r="B144" s="79" t="s">
        <v>134</v>
      </c>
      <c r="C144" s="97">
        <v>2.7</v>
      </c>
      <c r="D144" s="80">
        <v>0.75</v>
      </c>
      <c r="E144" s="97">
        <v>6</v>
      </c>
      <c r="F144" s="108">
        <v>0.66</v>
      </c>
      <c r="G144" s="82">
        <f t="shared" si="22"/>
        <v>60.720000000000006</v>
      </c>
      <c r="H144" s="109">
        <f t="shared" si="23"/>
        <v>58.080000000000005</v>
      </c>
      <c r="I144" s="91">
        <f t="shared" si="24"/>
        <v>88</v>
      </c>
      <c r="J144" s="121"/>
    </row>
    <row r="145" spans="1:10" ht="15.75" thickBot="1">
      <c r="A145" s="281"/>
      <c r="B145" s="79" t="s">
        <v>134</v>
      </c>
      <c r="C145" s="97">
        <v>2.7</v>
      </c>
      <c r="D145" s="80">
        <v>1</v>
      </c>
      <c r="E145" s="97">
        <v>6</v>
      </c>
      <c r="F145" s="108">
        <v>0.86</v>
      </c>
      <c r="G145" s="82">
        <f t="shared" si="22"/>
        <v>79.12</v>
      </c>
      <c r="H145" s="109">
        <f t="shared" si="23"/>
        <v>75.679999999999993</v>
      </c>
      <c r="I145" s="91">
        <f t="shared" si="24"/>
        <v>87.999999999999986</v>
      </c>
      <c r="J145" s="121"/>
    </row>
    <row r="146" spans="1:10" ht="15.75" thickBot="1">
      <c r="A146" s="281"/>
      <c r="B146" s="79" t="s">
        <v>134</v>
      </c>
      <c r="C146" s="97">
        <v>2.7</v>
      </c>
      <c r="D146" s="80">
        <v>1.5</v>
      </c>
      <c r="E146" s="97">
        <v>6</v>
      </c>
      <c r="F146" s="108">
        <v>1.29</v>
      </c>
      <c r="G146" s="82">
        <f t="shared" si="22"/>
        <v>118.68</v>
      </c>
      <c r="H146" s="109">
        <f t="shared" si="23"/>
        <v>113.52000000000001</v>
      </c>
      <c r="I146" s="91">
        <f t="shared" si="24"/>
        <v>88</v>
      </c>
      <c r="J146" s="121"/>
    </row>
    <row r="147" spans="1:10" ht="15.75" thickBot="1">
      <c r="A147" s="281"/>
      <c r="B147" s="79" t="s">
        <v>134</v>
      </c>
      <c r="C147" s="97">
        <v>2.7</v>
      </c>
      <c r="D147" s="80">
        <v>2</v>
      </c>
      <c r="E147" s="97">
        <v>6</v>
      </c>
      <c r="F147" s="108">
        <v>1.72</v>
      </c>
      <c r="G147" s="82">
        <f t="shared" si="22"/>
        <v>158.24</v>
      </c>
      <c r="H147" s="109">
        <f t="shared" si="23"/>
        <v>151.35999999999999</v>
      </c>
      <c r="I147" s="91">
        <f t="shared" si="24"/>
        <v>87.999999999999986</v>
      </c>
      <c r="J147" s="121"/>
    </row>
    <row r="148" spans="1:10" ht="15.75" thickBot="1">
      <c r="A148" s="281"/>
      <c r="B148" s="83" t="s">
        <v>134</v>
      </c>
      <c r="C148" s="98">
        <v>2.7</v>
      </c>
      <c r="D148" s="84">
        <v>3</v>
      </c>
      <c r="E148" s="98">
        <v>6</v>
      </c>
      <c r="F148" s="110">
        <v>2.58</v>
      </c>
      <c r="G148" s="86">
        <f t="shared" si="22"/>
        <v>237.36</v>
      </c>
      <c r="H148" s="111">
        <f t="shared" si="23"/>
        <v>227.04000000000002</v>
      </c>
      <c r="I148" s="91">
        <f t="shared" si="24"/>
        <v>88</v>
      </c>
      <c r="J148" s="121"/>
    </row>
    <row r="149" spans="1:10">
      <c r="A149" s="278" t="s">
        <v>131</v>
      </c>
      <c r="B149" s="278"/>
      <c r="C149" s="278"/>
      <c r="D149" s="278"/>
      <c r="E149" s="278"/>
      <c r="F149" s="278"/>
      <c r="G149" s="278"/>
      <c r="H149" s="278"/>
      <c r="I149" s="91" t="s">
        <v>131</v>
      </c>
      <c r="J149" s="121"/>
    </row>
    <row r="150" spans="1:10" ht="15.75" customHeight="1" thickBot="1">
      <c r="A150" s="276" t="s">
        <v>136</v>
      </c>
      <c r="B150" s="276"/>
      <c r="C150" s="276"/>
      <c r="D150" s="276"/>
      <c r="E150" s="276"/>
      <c r="F150" s="117"/>
      <c r="G150" s="117"/>
      <c r="H150" s="117"/>
      <c r="I150" s="91" t="s">
        <v>131</v>
      </c>
      <c r="J150" s="121"/>
    </row>
    <row r="151" spans="1:10" ht="51.75" thickBot="1">
      <c r="A151" s="113" t="s">
        <v>132</v>
      </c>
      <c r="B151" s="71" t="s">
        <v>100</v>
      </c>
      <c r="C151" s="72" t="s">
        <v>101</v>
      </c>
      <c r="D151" s="71" t="s">
        <v>102</v>
      </c>
      <c r="E151" s="72" t="s">
        <v>103</v>
      </c>
      <c r="F151" s="71" t="s">
        <v>127</v>
      </c>
      <c r="G151" s="72" t="s">
        <v>105</v>
      </c>
      <c r="H151" s="99" t="s">
        <v>135</v>
      </c>
      <c r="I151" s="91" t="s">
        <v>131</v>
      </c>
      <c r="J151" s="121"/>
    </row>
    <row r="152" spans="1:10" ht="15.75" thickBot="1">
      <c r="A152" s="277"/>
      <c r="B152" s="92" t="s">
        <v>134</v>
      </c>
      <c r="C152" s="94">
        <v>3.2</v>
      </c>
      <c r="D152" s="93">
        <v>0.5</v>
      </c>
      <c r="E152" s="94">
        <v>6</v>
      </c>
      <c r="F152" s="106">
        <v>0.46</v>
      </c>
      <c r="G152" s="96">
        <f t="shared" ref="G152:G157" si="25">F152*92</f>
        <v>42.32</v>
      </c>
      <c r="H152" s="107">
        <f t="shared" ref="H152:H157" si="26">F152*88</f>
        <v>40.480000000000004</v>
      </c>
      <c r="I152" s="91">
        <f t="shared" si="24"/>
        <v>88</v>
      </c>
      <c r="J152" s="121"/>
    </row>
    <row r="153" spans="1:10" ht="15.75" thickBot="1">
      <c r="A153" s="277"/>
      <c r="B153" s="79" t="s">
        <v>134</v>
      </c>
      <c r="C153" s="97">
        <v>3.2</v>
      </c>
      <c r="D153" s="80">
        <v>1</v>
      </c>
      <c r="E153" s="97">
        <v>6</v>
      </c>
      <c r="F153" s="108">
        <v>0.93500000000000005</v>
      </c>
      <c r="G153" s="82">
        <f t="shared" si="25"/>
        <v>86.02000000000001</v>
      </c>
      <c r="H153" s="109">
        <f t="shared" si="26"/>
        <v>82.28</v>
      </c>
      <c r="I153" s="91">
        <f t="shared" si="24"/>
        <v>88</v>
      </c>
      <c r="J153" s="121"/>
    </row>
    <row r="154" spans="1:10" ht="15.75" thickBot="1">
      <c r="A154" s="277"/>
      <c r="B154" s="79" t="s">
        <v>134</v>
      </c>
      <c r="C154" s="97">
        <v>3.2</v>
      </c>
      <c r="D154" s="80">
        <v>1.5</v>
      </c>
      <c r="E154" s="97">
        <v>6</v>
      </c>
      <c r="F154" s="108">
        <v>1.2909999999999999</v>
      </c>
      <c r="G154" s="82">
        <f t="shared" si="25"/>
        <v>118.77199999999999</v>
      </c>
      <c r="H154" s="109">
        <f t="shared" si="26"/>
        <v>113.60799999999999</v>
      </c>
      <c r="I154" s="91">
        <f t="shared" si="24"/>
        <v>88</v>
      </c>
      <c r="J154" s="121"/>
    </row>
    <row r="155" spans="1:10" ht="15.75" thickBot="1">
      <c r="A155" s="277"/>
      <c r="B155" s="79" t="s">
        <v>134</v>
      </c>
      <c r="C155" s="97">
        <v>3.2</v>
      </c>
      <c r="D155" s="80">
        <v>2</v>
      </c>
      <c r="E155" s="97">
        <v>6</v>
      </c>
      <c r="F155" s="108">
        <v>2.0350000000000001</v>
      </c>
      <c r="G155" s="82">
        <f t="shared" si="25"/>
        <v>187.22000000000003</v>
      </c>
      <c r="H155" s="109">
        <f t="shared" si="26"/>
        <v>179.08</v>
      </c>
      <c r="I155" s="91">
        <f t="shared" si="24"/>
        <v>88</v>
      </c>
      <c r="J155" s="121"/>
    </row>
    <row r="156" spans="1:10" ht="15.75" thickBot="1">
      <c r="A156" s="277"/>
      <c r="B156" s="79" t="s">
        <v>134</v>
      </c>
      <c r="C156" s="97">
        <v>3.2</v>
      </c>
      <c r="D156" s="80">
        <v>3</v>
      </c>
      <c r="E156" s="97">
        <v>6</v>
      </c>
      <c r="F156" s="108">
        <v>2.992</v>
      </c>
      <c r="G156" s="82">
        <f t="shared" si="25"/>
        <v>275.26400000000001</v>
      </c>
      <c r="H156" s="109">
        <f t="shared" si="26"/>
        <v>263.29599999999999</v>
      </c>
      <c r="I156" s="91">
        <f t="shared" si="24"/>
        <v>88</v>
      </c>
      <c r="J156" s="121"/>
    </row>
    <row r="157" spans="1:10" ht="15.75" thickBot="1">
      <c r="A157" s="277"/>
      <c r="B157" s="83" t="s">
        <v>134</v>
      </c>
      <c r="C157" s="98">
        <v>3.2</v>
      </c>
      <c r="D157" s="84">
        <v>6</v>
      </c>
      <c r="E157" s="98">
        <v>6</v>
      </c>
      <c r="F157" s="110">
        <v>5.52</v>
      </c>
      <c r="G157" s="86">
        <f t="shared" si="25"/>
        <v>507.84</v>
      </c>
      <c r="H157" s="111">
        <f t="shared" si="26"/>
        <v>485.76</v>
      </c>
      <c r="I157" s="91">
        <f t="shared" si="24"/>
        <v>88</v>
      </c>
      <c r="J157" s="121"/>
    </row>
    <row r="158" spans="1:10" ht="13.5" thickBot="1">
      <c r="A158" s="278"/>
      <c r="B158" s="278"/>
      <c r="C158" s="278"/>
      <c r="D158" s="278"/>
      <c r="E158" s="278"/>
      <c r="F158" s="278"/>
      <c r="G158" s="278"/>
      <c r="H158" s="278"/>
      <c r="I158" s="91"/>
      <c r="J158" s="121"/>
    </row>
    <row r="159" spans="1:10" ht="51.75" thickBot="1">
      <c r="A159" s="113" t="s">
        <v>132</v>
      </c>
      <c r="B159" s="99" t="s">
        <v>100</v>
      </c>
      <c r="C159" s="71" t="s">
        <v>101</v>
      </c>
      <c r="D159" s="72" t="s">
        <v>102</v>
      </c>
      <c r="E159" s="71" t="s">
        <v>103</v>
      </c>
      <c r="F159" s="72" t="s">
        <v>127</v>
      </c>
      <c r="G159" s="71" t="s">
        <v>137</v>
      </c>
      <c r="H159" s="72" t="s">
        <v>138</v>
      </c>
      <c r="I159" s="91"/>
      <c r="J159" s="121"/>
    </row>
    <row r="160" spans="1:10" ht="15.75" thickBot="1">
      <c r="A160" s="277"/>
      <c r="B160" s="118" t="s">
        <v>139</v>
      </c>
      <c r="C160" s="75">
        <v>3.9</v>
      </c>
      <c r="D160" s="119">
        <v>0.5</v>
      </c>
      <c r="E160" s="75">
        <v>6</v>
      </c>
      <c r="F160" s="120">
        <v>0.75</v>
      </c>
      <c r="G160" s="76">
        <v>87.4</v>
      </c>
      <c r="H160" s="77">
        <v>83.6</v>
      </c>
      <c r="I160" s="78">
        <f>H160/F160</f>
        <v>111.46666666666665</v>
      </c>
      <c r="J160" s="121"/>
    </row>
    <row r="161" spans="1:10" ht="15.75" thickBot="1">
      <c r="A161" s="277"/>
      <c r="B161" s="101" t="s">
        <v>139</v>
      </c>
      <c r="C161" s="80">
        <v>3.9</v>
      </c>
      <c r="D161" s="97">
        <v>1</v>
      </c>
      <c r="E161" s="80">
        <v>6</v>
      </c>
      <c r="F161" s="115">
        <v>1.746</v>
      </c>
      <c r="G161" s="81">
        <v>174.8</v>
      </c>
      <c r="H161" s="82">
        <v>167.2</v>
      </c>
      <c r="I161" s="78">
        <f>H161/F161</f>
        <v>95.761741122565851</v>
      </c>
      <c r="J161" s="121"/>
    </row>
    <row r="162" spans="1:10" ht="15.75" thickBot="1">
      <c r="A162" s="277"/>
      <c r="B162" s="101" t="s">
        <v>139</v>
      </c>
      <c r="C162" s="80">
        <v>3.9</v>
      </c>
      <c r="D162" s="97">
        <v>2</v>
      </c>
      <c r="E162" s="80">
        <v>6</v>
      </c>
      <c r="F162" s="115">
        <v>3.3</v>
      </c>
      <c r="G162" s="81">
        <v>349.6</v>
      </c>
      <c r="H162" s="82">
        <v>334.4</v>
      </c>
      <c r="I162" s="78">
        <f>H162/F162</f>
        <v>101.33333333333333</v>
      </c>
      <c r="J162" s="121"/>
    </row>
    <row r="163" spans="1:10" ht="52.5" customHeight="1" thickBot="1">
      <c r="A163" s="277"/>
      <c r="B163" s="102" t="s">
        <v>139</v>
      </c>
      <c r="C163" s="84">
        <v>3.9</v>
      </c>
      <c r="D163" s="98">
        <v>3</v>
      </c>
      <c r="E163" s="84">
        <v>6</v>
      </c>
      <c r="F163" s="116">
        <v>4.9889999999999999</v>
      </c>
      <c r="G163" s="85">
        <v>524.4</v>
      </c>
      <c r="H163" s="86">
        <v>501.6</v>
      </c>
      <c r="I163" s="78">
        <f>H163/F163</f>
        <v>100.54119061936261</v>
      </c>
      <c r="J163" s="121"/>
    </row>
    <row r="166" spans="1:10" ht="13.5" thickBot="1"/>
    <row r="167" spans="1:10" ht="95.25" thickBot="1">
      <c r="A167" s="122" t="s">
        <v>141</v>
      </c>
      <c r="B167" s="122" t="s">
        <v>142</v>
      </c>
      <c r="C167" s="123" t="s">
        <v>143</v>
      </c>
      <c r="D167" s="124" t="s">
        <v>144</v>
      </c>
      <c r="E167" s="125" t="s">
        <v>145</v>
      </c>
      <c r="F167" s="125" t="s">
        <v>146</v>
      </c>
      <c r="G167" s="125" t="s">
        <v>147</v>
      </c>
    </row>
    <row r="168" spans="1:10" ht="15.75">
      <c r="A168" s="126"/>
      <c r="B168" s="127">
        <v>50</v>
      </c>
      <c r="C168" s="128">
        <v>2</v>
      </c>
      <c r="D168" s="129" t="s">
        <v>148</v>
      </c>
      <c r="E168" s="130">
        <v>0.308</v>
      </c>
      <c r="F168" s="131">
        <v>99</v>
      </c>
      <c r="G168" s="131">
        <v>30.492000000000001</v>
      </c>
    </row>
    <row r="169" spans="1:10" ht="15.75">
      <c r="A169" s="132"/>
      <c r="B169" s="133">
        <v>63</v>
      </c>
      <c r="C169" s="134">
        <v>2.5</v>
      </c>
      <c r="D169" s="135" t="s">
        <v>148</v>
      </c>
      <c r="E169" s="136">
        <v>0.48799999999999999</v>
      </c>
      <c r="F169" s="131">
        <v>92.5</v>
      </c>
      <c r="G169" s="131">
        <v>45.14</v>
      </c>
    </row>
    <row r="170" spans="1:10" ht="15.75">
      <c r="A170" s="280"/>
      <c r="B170" s="133">
        <v>75</v>
      </c>
      <c r="C170" s="137">
        <v>2.9</v>
      </c>
      <c r="D170" s="135" t="s">
        <v>148</v>
      </c>
      <c r="E170" s="138">
        <v>0.66800000000000004</v>
      </c>
      <c r="F170" s="131">
        <v>92.5</v>
      </c>
      <c r="G170" s="131">
        <v>61.790000000000006</v>
      </c>
    </row>
    <row r="171" spans="1:10" ht="15.75">
      <c r="A171" s="280"/>
      <c r="B171" s="133">
        <v>90</v>
      </c>
      <c r="C171" s="139">
        <v>3.5</v>
      </c>
      <c r="D171" s="135" t="s">
        <v>148</v>
      </c>
      <c r="E171" s="138">
        <v>0.96899999999999997</v>
      </c>
      <c r="F171" s="131">
        <v>88</v>
      </c>
      <c r="G171" s="131">
        <v>85.271999999999991</v>
      </c>
    </row>
    <row r="172" spans="1:10" ht="15.75">
      <c r="A172" s="280"/>
      <c r="B172" s="133">
        <v>110</v>
      </c>
      <c r="C172" s="139">
        <v>4.2</v>
      </c>
      <c r="D172" s="135" t="s">
        <v>148</v>
      </c>
      <c r="E172" s="136">
        <v>1.42</v>
      </c>
      <c r="F172" s="131">
        <v>88</v>
      </c>
      <c r="G172" s="131">
        <v>124.96</v>
      </c>
    </row>
    <row r="173" spans="1:10" ht="15.75">
      <c r="A173" s="280"/>
      <c r="B173" s="133">
        <v>125</v>
      </c>
      <c r="C173" s="134">
        <v>4.8</v>
      </c>
      <c r="D173" s="135" t="s">
        <v>148</v>
      </c>
      <c r="E173" s="136">
        <v>1.83</v>
      </c>
      <c r="F173" s="131">
        <v>88</v>
      </c>
      <c r="G173" s="131">
        <v>161.04000000000002</v>
      </c>
    </row>
    <row r="174" spans="1:10" ht="15.75">
      <c r="A174" s="280"/>
      <c r="B174" s="133">
        <v>140</v>
      </c>
      <c r="C174" s="134">
        <v>5.4</v>
      </c>
      <c r="D174" s="135" t="s">
        <v>148</v>
      </c>
      <c r="E174" s="136">
        <v>2.31</v>
      </c>
      <c r="F174" s="131">
        <v>88</v>
      </c>
      <c r="G174" s="131">
        <v>203.28</v>
      </c>
    </row>
    <row r="175" spans="1:10" ht="16.5" thickBot="1">
      <c r="A175" s="280"/>
      <c r="B175" s="140">
        <v>160</v>
      </c>
      <c r="C175" s="141">
        <v>6.2</v>
      </c>
      <c r="D175" s="142" t="s">
        <v>148</v>
      </c>
      <c r="E175" s="136">
        <v>3.03</v>
      </c>
      <c r="F175" s="131">
        <v>88</v>
      </c>
      <c r="G175" s="131">
        <v>266.64</v>
      </c>
    </row>
    <row r="176" spans="1:10" ht="48" thickBot="1">
      <c r="A176" s="122" t="s">
        <v>149</v>
      </c>
      <c r="B176" s="122" t="s">
        <v>142</v>
      </c>
      <c r="C176" s="123" t="s">
        <v>143</v>
      </c>
      <c r="D176" s="124" t="s">
        <v>144</v>
      </c>
      <c r="E176" s="125" t="s">
        <v>145</v>
      </c>
      <c r="F176" s="125"/>
      <c r="G176" s="125"/>
    </row>
    <row r="177" spans="1:7" ht="16.5" thickBot="1">
      <c r="A177" s="271"/>
      <c r="B177" s="143">
        <v>40</v>
      </c>
      <c r="C177" s="144">
        <v>2</v>
      </c>
      <c r="D177" s="145">
        <v>100</v>
      </c>
      <c r="E177" s="136">
        <v>0.24399999999999999</v>
      </c>
      <c r="F177" s="131">
        <v>99</v>
      </c>
      <c r="G177" s="131">
        <v>24.155999999999999</v>
      </c>
    </row>
    <row r="178" spans="1:7" ht="16.5" thickBot="1">
      <c r="A178" s="271"/>
      <c r="B178" s="133">
        <v>50</v>
      </c>
      <c r="C178" s="139">
        <v>2.4</v>
      </c>
      <c r="D178" s="146">
        <v>100</v>
      </c>
      <c r="E178" s="136">
        <v>0.36899999999999999</v>
      </c>
      <c r="F178" s="131">
        <v>99</v>
      </c>
      <c r="G178" s="131">
        <v>36.530999999999999</v>
      </c>
    </row>
    <row r="179" spans="1:7" ht="15.75">
      <c r="A179" s="271"/>
      <c r="B179" s="133">
        <v>63</v>
      </c>
      <c r="C179" s="139">
        <v>3</v>
      </c>
      <c r="D179" s="146">
        <v>100</v>
      </c>
      <c r="E179" s="136">
        <v>0.57299999999999995</v>
      </c>
      <c r="F179" s="131">
        <v>92.5</v>
      </c>
      <c r="G179" s="131">
        <v>53.002499999999998</v>
      </c>
    </row>
    <row r="180" spans="1:7" ht="15.75">
      <c r="A180" s="147"/>
      <c r="B180" s="133">
        <v>75</v>
      </c>
      <c r="C180" s="139">
        <v>3.6</v>
      </c>
      <c r="D180" s="146">
        <v>100</v>
      </c>
      <c r="E180" s="136">
        <v>0.82099999999999995</v>
      </c>
      <c r="F180" s="131">
        <v>92.5</v>
      </c>
      <c r="G180" s="131">
        <v>75.942499999999995</v>
      </c>
    </row>
    <row r="181" spans="1:7" ht="16.5" thickBot="1">
      <c r="A181" s="148"/>
      <c r="B181" s="149">
        <v>90</v>
      </c>
      <c r="C181" s="150">
        <v>4.3</v>
      </c>
      <c r="D181" s="151">
        <v>100</v>
      </c>
      <c r="E181" s="136">
        <v>1.18</v>
      </c>
      <c r="F181" s="131">
        <v>88</v>
      </c>
      <c r="G181" s="131">
        <v>103.83999999999999</v>
      </c>
    </row>
    <row r="182" spans="1:7" ht="15.75">
      <c r="A182" s="152"/>
      <c r="B182" s="153">
        <v>110</v>
      </c>
      <c r="C182" s="154">
        <v>5.3</v>
      </c>
      <c r="D182" s="155" t="s">
        <v>148</v>
      </c>
      <c r="E182" s="136">
        <v>1.77</v>
      </c>
      <c r="F182" s="131">
        <v>88</v>
      </c>
      <c r="G182" s="131">
        <v>155.76</v>
      </c>
    </row>
    <row r="183" spans="1:7" ht="15.75">
      <c r="A183" s="152"/>
      <c r="B183" s="133">
        <v>125</v>
      </c>
      <c r="C183" s="139">
        <v>6</v>
      </c>
      <c r="D183" s="135" t="s">
        <v>148</v>
      </c>
      <c r="E183" s="136">
        <v>2.2599999999999998</v>
      </c>
      <c r="F183" s="131">
        <v>88</v>
      </c>
      <c r="G183" s="131">
        <v>198.88</v>
      </c>
    </row>
    <row r="184" spans="1:7" ht="15.75">
      <c r="A184" s="152"/>
      <c r="B184" s="133">
        <v>140</v>
      </c>
      <c r="C184" s="139">
        <v>6.7</v>
      </c>
      <c r="D184" s="135" t="s">
        <v>148</v>
      </c>
      <c r="E184" s="136">
        <v>2.83</v>
      </c>
      <c r="F184" s="131">
        <v>88</v>
      </c>
      <c r="G184" s="131">
        <v>249.04000000000002</v>
      </c>
    </row>
    <row r="185" spans="1:7" ht="16.5" thickBot="1">
      <c r="A185" s="152"/>
      <c r="B185" s="149">
        <v>160</v>
      </c>
      <c r="C185" s="150">
        <v>7.7</v>
      </c>
      <c r="D185" s="156" t="s">
        <v>148</v>
      </c>
      <c r="E185" s="136">
        <v>3.71</v>
      </c>
      <c r="F185" s="131">
        <v>88</v>
      </c>
      <c r="G185" s="131">
        <v>326.48</v>
      </c>
    </row>
    <row r="186" spans="1:7" ht="48" thickBot="1">
      <c r="A186" s="122" t="s">
        <v>150</v>
      </c>
      <c r="B186" s="122" t="s">
        <v>142</v>
      </c>
      <c r="C186" s="123" t="s">
        <v>143</v>
      </c>
      <c r="D186" s="124" t="s">
        <v>144</v>
      </c>
      <c r="E186" s="125" t="s">
        <v>145</v>
      </c>
      <c r="F186" s="125"/>
      <c r="G186" s="125"/>
    </row>
    <row r="187" spans="1:7" ht="15.75">
      <c r="A187" s="157"/>
      <c r="B187" s="143">
        <v>40</v>
      </c>
      <c r="C187" s="158">
        <v>2.2999999999999998</v>
      </c>
      <c r="D187" s="159" t="s">
        <v>151</v>
      </c>
      <c r="E187" s="136">
        <v>0.28100000000000003</v>
      </c>
      <c r="F187" s="131">
        <v>99</v>
      </c>
      <c r="G187" s="131">
        <v>27.819000000000003</v>
      </c>
    </row>
    <row r="188" spans="1:7" ht="15.75">
      <c r="A188" s="147"/>
      <c r="B188" s="133">
        <v>50</v>
      </c>
      <c r="C188" s="160">
        <v>2.9</v>
      </c>
      <c r="D188" s="146" t="s">
        <v>151</v>
      </c>
      <c r="E188" s="136">
        <v>0.436</v>
      </c>
      <c r="F188" s="131">
        <v>99</v>
      </c>
      <c r="G188" s="131">
        <v>43.164000000000001</v>
      </c>
    </row>
    <row r="189" spans="1:7" ht="15.75">
      <c r="A189" s="147"/>
      <c r="B189" s="133">
        <v>63</v>
      </c>
      <c r="C189" s="160">
        <v>3.6</v>
      </c>
      <c r="D189" s="146">
        <v>100</v>
      </c>
      <c r="E189" s="136">
        <v>0.68200000000000005</v>
      </c>
      <c r="F189" s="131">
        <v>92.5</v>
      </c>
      <c r="G189" s="131">
        <v>63.085000000000008</v>
      </c>
    </row>
    <row r="190" spans="1:7" ht="15.75">
      <c r="A190" s="147"/>
      <c r="B190" s="133">
        <v>75</v>
      </c>
      <c r="C190" s="160">
        <v>4.3</v>
      </c>
      <c r="D190" s="161">
        <v>100</v>
      </c>
      <c r="E190" s="136">
        <v>0.97</v>
      </c>
      <c r="F190" s="131">
        <v>92.5</v>
      </c>
      <c r="G190" s="131">
        <v>89.724999999999994</v>
      </c>
    </row>
    <row r="191" spans="1:7" ht="15.75">
      <c r="A191" s="147"/>
      <c r="B191" s="133">
        <v>90</v>
      </c>
      <c r="C191" s="160">
        <v>5.0999999999999996</v>
      </c>
      <c r="D191" s="161">
        <v>100</v>
      </c>
      <c r="E191" s="136">
        <v>1.4</v>
      </c>
      <c r="F191" s="131">
        <v>88</v>
      </c>
      <c r="G191" s="131">
        <v>123.19999999999999</v>
      </c>
    </row>
    <row r="192" spans="1:7" ht="16.5" thickBot="1">
      <c r="A192" s="162"/>
      <c r="B192" s="140">
        <v>110</v>
      </c>
      <c r="C192" s="163">
        <v>6.3</v>
      </c>
      <c r="D192" s="164">
        <v>100</v>
      </c>
      <c r="E192" s="136">
        <v>2.0699999999999998</v>
      </c>
      <c r="F192" s="131">
        <v>88</v>
      </c>
      <c r="G192" s="131">
        <v>182.16</v>
      </c>
    </row>
    <row r="193" spans="1:7" ht="15.75">
      <c r="A193" s="152"/>
      <c r="B193" s="143">
        <v>125</v>
      </c>
      <c r="C193" s="128">
        <v>7.1</v>
      </c>
      <c r="D193" s="129" t="s">
        <v>148</v>
      </c>
      <c r="E193" s="136">
        <v>2.66</v>
      </c>
      <c r="F193" s="131">
        <v>88</v>
      </c>
      <c r="G193" s="131">
        <v>234.08</v>
      </c>
    </row>
    <row r="194" spans="1:7" ht="15.75">
      <c r="A194" s="152"/>
      <c r="B194" s="133">
        <v>140</v>
      </c>
      <c r="C194" s="165">
        <v>8</v>
      </c>
      <c r="D194" s="135" t="s">
        <v>148</v>
      </c>
      <c r="E194" s="136">
        <v>3.35</v>
      </c>
      <c r="F194" s="131">
        <v>88</v>
      </c>
      <c r="G194" s="131">
        <v>294.8</v>
      </c>
    </row>
    <row r="195" spans="1:7" ht="16.5" thickBot="1">
      <c r="A195" s="152"/>
      <c r="B195" s="149">
        <v>160</v>
      </c>
      <c r="C195" s="166">
        <v>9.1</v>
      </c>
      <c r="D195" s="156" t="s">
        <v>148</v>
      </c>
      <c r="E195" s="136">
        <v>4.3499999999999996</v>
      </c>
      <c r="F195" s="131">
        <v>88</v>
      </c>
      <c r="G195" s="131">
        <v>382.79999999999995</v>
      </c>
    </row>
    <row r="196" spans="1:7" ht="48" thickBot="1">
      <c r="A196" s="167" t="s">
        <v>152</v>
      </c>
      <c r="B196" s="122" t="s">
        <v>142</v>
      </c>
      <c r="C196" s="123" t="s">
        <v>143</v>
      </c>
      <c r="D196" s="124" t="s">
        <v>144</v>
      </c>
      <c r="E196" s="125" t="s">
        <v>145</v>
      </c>
      <c r="F196" s="125"/>
      <c r="G196" s="125"/>
    </row>
    <row r="197" spans="1:7" ht="16.5" thickBot="1">
      <c r="A197" s="272"/>
      <c r="B197" s="143">
        <v>32</v>
      </c>
      <c r="C197" s="128">
        <v>2</v>
      </c>
      <c r="D197" s="145" t="s">
        <v>151</v>
      </c>
      <c r="E197" s="136">
        <v>0.193</v>
      </c>
      <c r="F197" s="131">
        <v>99</v>
      </c>
      <c r="G197" s="131">
        <v>19.106999999999999</v>
      </c>
    </row>
    <row r="198" spans="1:7" ht="16.5" thickBot="1">
      <c r="A198" s="272"/>
      <c r="B198" s="133">
        <v>40</v>
      </c>
      <c r="C198" s="165">
        <v>2.4</v>
      </c>
      <c r="D198" s="146" t="s">
        <v>151</v>
      </c>
      <c r="E198" s="136">
        <v>0.29199999999999998</v>
      </c>
      <c r="F198" s="131">
        <v>99</v>
      </c>
      <c r="G198" s="131">
        <v>28.907999999999998</v>
      </c>
    </row>
    <row r="199" spans="1:7" ht="16.5" thickBot="1">
      <c r="A199" s="272"/>
      <c r="B199" s="133">
        <v>50</v>
      </c>
      <c r="C199" s="165">
        <v>3</v>
      </c>
      <c r="D199" s="146" t="s">
        <v>151</v>
      </c>
      <c r="E199" s="136">
        <v>0.44900000000000001</v>
      </c>
      <c r="F199" s="131">
        <v>99</v>
      </c>
      <c r="G199" s="131">
        <v>44.451000000000001</v>
      </c>
    </row>
    <row r="200" spans="1:7" ht="16.5" thickBot="1">
      <c r="A200" s="272"/>
      <c r="B200" s="133">
        <v>63</v>
      </c>
      <c r="C200" s="165">
        <v>3.8</v>
      </c>
      <c r="D200" s="146">
        <v>100</v>
      </c>
      <c r="E200" s="136">
        <v>0.71499999999999997</v>
      </c>
      <c r="F200" s="131">
        <v>92.5</v>
      </c>
      <c r="G200" s="131">
        <v>66.137500000000003</v>
      </c>
    </row>
    <row r="201" spans="1:7" ht="16.5" thickBot="1">
      <c r="A201" s="272"/>
      <c r="B201" s="133">
        <v>75</v>
      </c>
      <c r="C201" s="165">
        <v>4.5</v>
      </c>
      <c r="D201" s="161">
        <v>100</v>
      </c>
      <c r="E201" s="136">
        <v>1.01</v>
      </c>
      <c r="F201" s="131">
        <v>92.5</v>
      </c>
      <c r="G201" s="131">
        <v>93.424999999999997</v>
      </c>
    </row>
    <row r="202" spans="1:7" ht="16.5" thickBot="1">
      <c r="A202" s="272"/>
      <c r="B202" s="133">
        <v>90</v>
      </c>
      <c r="C202" s="165">
        <v>5.4</v>
      </c>
      <c r="D202" s="161">
        <v>100</v>
      </c>
      <c r="E202" s="136">
        <v>1.45</v>
      </c>
      <c r="F202" s="131">
        <v>88</v>
      </c>
      <c r="G202" s="131">
        <v>127.6</v>
      </c>
    </row>
    <row r="203" spans="1:7" ht="16.5" thickBot="1">
      <c r="A203" s="272"/>
      <c r="B203" s="149">
        <v>110</v>
      </c>
      <c r="C203" s="166">
        <v>6.6</v>
      </c>
      <c r="D203" s="168">
        <v>100</v>
      </c>
      <c r="E203" s="136">
        <v>2.16</v>
      </c>
      <c r="F203" s="131">
        <v>88</v>
      </c>
      <c r="G203" s="131">
        <v>190.08</v>
      </c>
    </row>
    <row r="204" spans="1:7" ht="16.5" thickBot="1">
      <c r="A204" s="169"/>
      <c r="B204" s="153">
        <v>125</v>
      </c>
      <c r="C204" s="170">
        <v>7.4</v>
      </c>
      <c r="D204" s="155" t="s">
        <v>148</v>
      </c>
      <c r="E204" s="136">
        <v>2.75</v>
      </c>
      <c r="F204" s="131">
        <v>88</v>
      </c>
      <c r="G204" s="131">
        <v>242</v>
      </c>
    </row>
    <row r="205" spans="1:7" ht="16.5" thickBot="1">
      <c r="A205" s="169"/>
      <c r="B205" s="133">
        <v>140</v>
      </c>
      <c r="C205" s="171">
        <v>8.3000000000000007</v>
      </c>
      <c r="D205" s="135" t="s">
        <v>148</v>
      </c>
      <c r="E205" s="136">
        <v>3.46</v>
      </c>
      <c r="F205" s="131">
        <v>88</v>
      </c>
      <c r="G205" s="131">
        <v>304.48</v>
      </c>
    </row>
    <row r="206" spans="1:7" ht="16.5" thickBot="1">
      <c r="A206" s="169"/>
      <c r="B206" s="149">
        <v>160</v>
      </c>
      <c r="C206" s="172">
        <v>9.5</v>
      </c>
      <c r="D206" s="156" t="s">
        <v>148</v>
      </c>
      <c r="E206" s="136">
        <v>4.51</v>
      </c>
      <c r="F206" s="131">
        <v>88</v>
      </c>
      <c r="G206" s="131">
        <v>396.88</v>
      </c>
    </row>
    <row r="207" spans="1:7" ht="48" thickBot="1">
      <c r="A207" s="167" t="s">
        <v>153</v>
      </c>
      <c r="B207" s="122" t="s">
        <v>142</v>
      </c>
      <c r="C207" s="173" t="s">
        <v>143</v>
      </c>
      <c r="D207" s="124" t="s">
        <v>154</v>
      </c>
      <c r="E207" s="125" t="s">
        <v>145</v>
      </c>
      <c r="F207" s="125"/>
      <c r="G207" s="125"/>
    </row>
    <row r="208" spans="1:7" ht="15.75">
      <c r="A208" s="273"/>
      <c r="B208" s="127">
        <v>20</v>
      </c>
      <c r="C208" s="174">
        <v>2</v>
      </c>
      <c r="D208" s="175" t="s">
        <v>155</v>
      </c>
      <c r="E208" s="130">
        <v>0.11600000000000001</v>
      </c>
      <c r="F208" s="131">
        <v>99</v>
      </c>
      <c r="G208" s="131">
        <v>11.484</v>
      </c>
    </row>
    <row r="209" spans="1:7" ht="15.75">
      <c r="A209" s="273"/>
      <c r="B209" s="133">
        <v>25</v>
      </c>
      <c r="C209" s="176">
        <v>2</v>
      </c>
      <c r="D209" s="146" t="s">
        <v>151</v>
      </c>
      <c r="E209" s="136">
        <v>0.14799999999999999</v>
      </c>
      <c r="F209" s="131">
        <v>99</v>
      </c>
      <c r="G209" s="131">
        <v>14.651999999999999</v>
      </c>
    </row>
    <row r="210" spans="1:7" ht="15.75">
      <c r="A210" s="273"/>
      <c r="B210" s="133">
        <v>32</v>
      </c>
      <c r="C210" s="176">
        <v>2.4</v>
      </c>
      <c r="D210" s="146" t="s">
        <v>151</v>
      </c>
      <c r="E210" s="136">
        <v>0.22900000000000001</v>
      </c>
      <c r="F210" s="131">
        <v>99</v>
      </c>
      <c r="G210" s="131">
        <v>22.670999999999999</v>
      </c>
    </row>
    <row r="211" spans="1:7" ht="15.75">
      <c r="A211" s="273"/>
      <c r="B211" s="133">
        <v>40</v>
      </c>
      <c r="C211" s="176">
        <v>3</v>
      </c>
      <c r="D211" s="146" t="s">
        <v>151</v>
      </c>
      <c r="E211" s="136">
        <v>0.35299999999999998</v>
      </c>
      <c r="F211" s="131">
        <v>99</v>
      </c>
      <c r="G211" s="131">
        <v>34.946999999999996</v>
      </c>
    </row>
    <row r="212" spans="1:7" ht="15.75">
      <c r="A212" s="273"/>
      <c r="B212" s="133">
        <v>50</v>
      </c>
      <c r="C212" s="177">
        <v>3.7</v>
      </c>
      <c r="D212" s="146" t="s">
        <v>151</v>
      </c>
      <c r="E212" s="136">
        <v>0.54500000000000004</v>
      </c>
      <c r="F212" s="131">
        <v>99</v>
      </c>
      <c r="G212" s="131">
        <v>53.955000000000005</v>
      </c>
    </row>
    <row r="213" spans="1:7" ht="15.75">
      <c r="A213" s="273"/>
      <c r="B213" s="133">
        <v>63</v>
      </c>
      <c r="C213" s="177">
        <v>4.7</v>
      </c>
      <c r="D213" s="146" t="s">
        <v>151</v>
      </c>
      <c r="E213" s="136">
        <v>0.86899999999999999</v>
      </c>
      <c r="F213" s="131">
        <v>92.5</v>
      </c>
      <c r="G213" s="131">
        <v>80.382499999999993</v>
      </c>
    </row>
    <row r="214" spans="1:7" ht="15.75">
      <c r="A214" s="273"/>
      <c r="B214" s="133">
        <v>75</v>
      </c>
      <c r="C214" s="177">
        <v>5.6</v>
      </c>
      <c r="D214" s="146">
        <v>100</v>
      </c>
      <c r="E214" s="136">
        <v>1.23</v>
      </c>
      <c r="F214" s="131">
        <v>92.5</v>
      </c>
      <c r="G214" s="131">
        <v>113.77499999999999</v>
      </c>
    </row>
    <row r="215" spans="1:7" ht="15.75">
      <c r="A215" s="273"/>
      <c r="B215" s="133">
        <v>90</v>
      </c>
      <c r="C215" s="177">
        <v>6.7</v>
      </c>
      <c r="D215" s="146">
        <v>100</v>
      </c>
      <c r="E215" s="136">
        <v>1.76</v>
      </c>
      <c r="F215" s="131">
        <v>88</v>
      </c>
      <c r="G215" s="131">
        <v>154.88</v>
      </c>
    </row>
    <row r="216" spans="1:7" ht="16.5" thickBot="1">
      <c r="A216" s="273"/>
      <c r="B216" s="149">
        <v>110</v>
      </c>
      <c r="C216" s="178">
        <v>8.1</v>
      </c>
      <c r="D216" s="151">
        <v>100</v>
      </c>
      <c r="E216" s="136">
        <v>2.61</v>
      </c>
      <c r="F216" s="131">
        <v>88</v>
      </c>
      <c r="G216" s="131">
        <v>229.67999999999998</v>
      </c>
    </row>
    <row r="217" spans="1:7" ht="15.75">
      <c r="A217" s="179"/>
      <c r="B217" s="153">
        <v>125</v>
      </c>
      <c r="C217" s="180">
        <v>9.1999999999999993</v>
      </c>
      <c r="D217" s="155" t="s">
        <v>148</v>
      </c>
      <c r="E217" s="136">
        <v>3.37</v>
      </c>
      <c r="F217" s="131">
        <v>88</v>
      </c>
      <c r="G217" s="131">
        <v>296.56</v>
      </c>
    </row>
    <row r="218" spans="1:7" ht="15.75">
      <c r="A218" s="179"/>
      <c r="B218" s="133">
        <v>140</v>
      </c>
      <c r="C218" s="177">
        <v>10.3</v>
      </c>
      <c r="D218" s="135" t="s">
        <v>148</v>
      </c>
      <c r="E218" s="136">
        <v>4.22</v>
      </c>
      <c r="F218" s="131">
        <v>88</v>
      </c>
      <c r="G218" s="131">
        <v>371.35999999999996</v>
      </c>
    </row>
    <row r="219" spans="1:7" ht="16.5" thickBot="1">
      <c r="A219" s="179"/>
      <c r="B219" s="149">
        <v>160</v>
      </c>
      <c r="C219" s="178">
        <v>11.8</v>
      </c>
      <c r="D219" s="156" t="s">
        <v>148</v>
      </c>
      <c r="E219" s="136">
        <v>5.5</v>
      </c>
      <c r="F219" s="131">
        <v>88</v>
      </c>
      <c r="G219" s="131">
        <v>484</v>
      </c>
    </row>
    <row r="220" spans="1:7" ht="48" thickBot="1">
      <c r="A220" s="167" t="s">
        <v>156</v>
      </c>
      <c r="B220" s="122" t="s">
        <v>142</v>
      </c>
      <c r="C220" s="173" t="s">
        <v>143</v>
      </c>
      <c r="D220" s="124" t="s">
        <v>154</v>
      </c>
      <c r="E220" s="125" t="s">
        <v>145</v>
      </c>
      <c r="F220" s="125"/>
      <c r="G220" s="125"/>
    </row>
    <row r="221" spans="1:7" ht="15.75">
      <c r="A221" s="273"/>
      <c r="B221" s="127">
        <v>20</v>
      </c>
      <c r="C221" s="174">
        <v>2</v>
      </c>
      <c r="D221" s="175" t="s">
        <v>155</v>
      </c>
      <c r="E221" s="130">
        <v>0.11600000000000001</v>
      </c>
      <c r="F221" s="131">
        <v>99</v>
      </c>
      <c r="G221" s="131">
        <v>11.484</v>
      </c>
    </row>
    <row r="222" spans="1:7" ht="15.75">
      <c r="A222" s="273"/>
      <c r="B222" s="133">
        <v>25</v>
      </c>
      <c r="C222" s="176">
        <v>2.2999999999999998</v>
      </c>
      <c r="D222" s="146" t="s">
        <v>151</v>
      </c>
      <c r="E222" s="136">
        <v>0.16900000000000001</v>
      </c>
      <c r="F222" s="131">
        <v>99</v>
      </c>
      <c r="G222" s="131">
        <v>16.731000000000002</v>
      </c>
    </row>
    <row r="223" spans="1:7" ht="15.75">
      <c r="A223" s="273"/>
      <c r="B223" s="133">
        <v>32</v>
      </c>
      <c r="C223" s="176">
        <v>3</v>
      </c>
      <c r="D223" s="146" t="s">
        <v>151</v>
      </c>
      <c r="E223" s="136">
        <v>0.27700000000000002</v>
      </c>
      <c r="F223" s="131">
        <v>99</v>
      </c>
      <c r="G223" s="131">
        <v>27.423000000000002</v>
      </c>
    </row>
    <row r="224" spans="1:7" ht="15.75">
      <c r="A224" s="273"/>
      <c r="B224" s="133">
        <v>40</v>
      </c>
      <c r="C224" s="176">
        <v>3.7</v>
      </c>
      <c r="D224" s="146" t="s">
        <v>151</v>
      </c>
      <c r="E224" s="136">
        <v>0.42699999999999999</v>
      </c>
      <c r="F224" s="131">
        <v>99</v>
      </c>
      <c r="G224" s="131">
        <v>42.272999999999996</v>
      </c>
    </row>
    <row r="225" spans="1:7" ht="15.75">
      <c r="A225" s="273"/>
      <c r="B225" s="133">
        <v>50</v>
      </c>
      <c r="C225" s="176">
        <v>4.5999999999999996</v>
      </c>
      <c r="D225" s="146" t="s">
        <v>151</v>
      </c>
      <c r="E225" s="136">
        <v>0.66300000000000003</v>
      </c>
      <c r="F225" s="131">
        <v>99</v>
      </c>
      <c r="G225" s="131">
        <v>65.637</v>
      </c>
    </row>
    <row r="226" spans="1:7" ht="15.75">
      <c r="A226" s="273"/>
      <c r="B226" s="133">
        <v>63</v>
      </c>
      <c r="C226" s="176">
        <v>5.8</v>
      </c>
      <c r="D226" s="146" t="s">
        <v>151</v>
      </c>
      <c r="E226" s="136">
        <v>1.05</v>
      </c>
      <c r="F226" s="131">
        <v>92.5</v>
      </c>
      <c r="G226" s="131">
        <v>97.125</v>
      </c>
    </row>
    <row r="227" spans="1:7" ht="15.75">
      <c r="A227" s="273"/>
      <c r="B227" s="133">
        <v>75</v>
      </c>
      <c r="C227" s="176">
        <v>6.8</v>
      </c>
      <c r="D227" s="146">
        <v>100</v>
      </c>
      <c r="E227" s="136">
        <v>1.46</v>
      </c>
      <c r="F227" s="131">
        <v>92.5</v>
      </c>
      <c r="G227" s="131">
        <v>135.04999999999998</v>
      </c>
    </row>
    <row r="228" spans="1:7" ht="15.75">
      <c r="A228" s="273"/>
      <c r="B228" s="133">
        <v>90</v>
      </c>
      <c r="C228" s="176">
        <v>8.1999999999999993</v>
      </c>
      <c r="D228" s="146">
        <v>100</v>
      </c>
      <c r="E228" s="136">
        <v>2.12</v>
      </c>
      <c r="F228" s="131">
        <v>88</v>
      </c>
      <c r="G228" s="131">
        <v>186.56</v>
      </c>
    </row>
    <row r="229" spans="1:7" ht="16.5" thickBot="1">
      <c r="A229" s="273"/>
      <c r="B229" s="149">
        <v>110</v>
      </c>
      <c r="C229" s="181">
        <v>10</v>
      </c>
      <c r="D229" s="151">
        <v>100</v>
      </c>
      <c r="E229" s="136">
        <v>3.14</v>
      </c>
      <c r="F229" s="131">
        <v>88</v>
      </c>
      <c r="G229" s="131">
        <v>276.32</v>
      </c>
    </row>
    <row r="230" spans="1:7" ht="15.75">
      <c r="A230" s="179"/>
      <c r="B230" s="153">
        <v>125</v>
      </c>
      <c r="C230" s="154">
        <v>11.4</v>
      </c>
      <c r="D230" s="155" t="s">
        <v>148</v>
      </c>
      <c r="E230" s="136">
        <v>4.08</v>
      </c>
      <c r="F230" s="131">
        <v>88</v>
      </c>
      <c r="G230" s="131">
        <v>359.04</v>
      </c>
    </row>
    <row r="231" spans="1:7" ht="15.75">
      <c r="A231" s="179"/>
      <c r="B231" s="133">
        <v>140</v>
      </c>
      <c r="C231" s="139">
        <v>12.7</v>
      </c>
      <c r="D231" s="135" t="s">
        <v>148</v>
      </c>
      <c r="E231" s="136">
        <v>5.08</v>
      </c>
      <c r="F231" s="131">
        <v>88</v>
      </c>
      <c r="G231" s="131">
        <v>447.04</v>
      </c>
    </row>
    <row r="232" spans="1:7" ht="16.5" thickBot="1">
      <c r="A232" s="179"/>
      <c r="B232" s="149">
        <v>160</v>
      </c>
      <c r="C232" s="182">
        <v>14.6</v>
      </c>
      <c r="D232" s="142" t="s">
        <v>148</v>
      </c>
      <c r="E232" s="136">
        <v>6.67</v>
      </c>
      <c r="F232" s="131">
        <v>88</v>
      </c>
      <c r="G232" s="131">
        <v>586.96</v>
      </c>
    </row>
    <row r="233" spans="1:7" ht="48" thickBot="1">
      <c r="A233" s="167" t="s">
        <v>157</v>
      </c>
      <c r="B233" s="122" t="s">
        <v>142</v>
      </c>
      <c r="C233" s="123" t="s">
        <v>143</v>
      </c>
      <c r="D233" s="124" t="s">
        <v>154</v>
      </c>
      <c r="E233" s="125" t="s">
        <v>145</v>
      </c>
      <c r="F233" s="125"/>
      <c r="G233" s="125"/>
    </row>
    <row r="234" spans="1:7" ht="15.75">
      <c r="A234" s="274"/>
      <c r="B234" s="127">
        <v>20</v>
      </c>
      <c r="C234" s="174">
        <v>2.2999999999999998</v>
      </c>
      <c r="D234" s="175" t="s">
        <v>155</v>
      </c>
      <c r="E234" s="130">
        <v>0.13200000000000001</v>
      </c>
      <c r="F234" s="131">
        <v>99</v>
      </c>
      <c r="G234" s="131">
        <v>13.068000000000001</v>
      </c>
    </row>
    <row r="235" spans="1:7" ht="15.75">
      <c r="A235" s="274"/>
      <c r="B235" s="133">
        <v>25</v>
      </c>
      <c r="C235" s="176">
        <v>2.8</v>
      </c>
      <c r="D235" s="146" t="s">
        <v>151</v>
      </c>
      <c r="E235" s="136">
        <v>0.19800000000000001</v>
      </c>
      <c r="F235" s="131">
        <v>99</v>
      </c>
      <c r="G235" s="131">
        <v>19.602</v>
      </c>
    </row>
    <row r="236" spans="1:7" ht="15.75">
      <c r="A236" s="274"/>
      <c r="B236" s="133">
        <v>32</v>
      </c>
      <c r="C236" s="176">
        <v>3.6</v>
      </c>
      <c r="D236" s="146" t="s">
        <v>151</v>
      </c>
      <c r="E236" s="136">
        <v>0.32500000000000001</v>
      </c>
      <c r="F236" s="131">
        <v>99</v>
      </c>
      <c r="G236" s="131">
        <v>32.175000000000004</v>
      </c>
    </row>
    <row r="237" spans="1:7" ht="15.75">
      <c r="A237" s="274"/>
      <c r="B237" s="133">
        <v>40</v>
      </c>
      <c r="C237" s="176">
        <v>4.5</v>
      </c>
      <c r="D237" s="146" t="s">
        <v>151</v>
      </c>
      <c r="E237" s="136">
        <v>0.50700000000000001</v>
      </c>
      <c r="F237" s="131">
        <v>99</v>
      </c>
      <c r="G237" s="131">
        <v>50.192999999999998</v>
      </c>
    </row>
    <row r="238" spans="1:7" ht="15.75">
      <c r="A238" s="274"/>
      <c r="B238" s="133">
        <v>50</v>
      </c>
      <c r="C238" s="177">
        <v>5.6</v>
      </c>
      <c r="D238" s="146" t="s">
        <v>151</v>
      </c>
      <c r="E238" s="136">
        <v>0.78600000000000003</v>
      </c>
      <c r="F238" s="131">
        <v>99</v>
      </c>
      <c r="G238" s="131">
        <v>77.814000000000007</v>
      </c>
    </row>
    <row r="239" spans="1:7" ht="15.75">
      <c r="A239" s="274"/>
      <c r="B239" s="133">
        <v>63</v>
      </c>
      <c r="C239" s="177">
        <v>7.1</v>
      </c>
      <c r="D239" s="146" t="s">
        <v>151</v>
      </c>
      <c r="E239" s="136">
        <v>1.25</v>
      </c>
      <c r="F239" s="131">
        <v>92.5</v>
      </c>
      <c r="G239" s="131">
        <v>115.625</v>
      </c>
    </row>
    <row r="240" spans="1:7" ht="15.75">
      <c r="A240" s="274"/>
      <c r="B240" s="133">
        <v>75</v>
      </c>
      <c r="C240" s="177">
        <v>8.4</v>
      </c>
      <c r="D240" s="146">
        <v>100</v>
      </c>
      <c r="E240" s="136">
        <v>1.76</v>
      </c>
      <c r="F240" s="131">
        <v>92.5</v>
      </c>
      <c r="G240" s="131">
        <v>162.80000000000001</v>
      </c>
    </row>
    <row r="241" spans="1:8" ht="15.75">
      <c r="A241" s="274"/>
      <c r="B241" s="133">
        <v>90</v>
      </c>
      <c r="C241" s="177">
        <v>10.1</v>
      </c>
      <c r="D241" s="146">
        <v>100</v>
      </c>
      <c r="E241" s="136">
        <v>2.54</v>
      </c>
      <c r="F241" s="131">
        <v>88</v>
      </c>
      <c r="G241" s="131">
        <v>223.52</v>
      </c>
    </row>
    <row r="242" spans="1:8" ht="16.5" thickBot="1">
      <c r="A242" s="183"/>
      <c r="B242" s="149">
        <v>110</v>
      </c>
      <c r="C242" s="178">
        <v>12.3</v>
      </c>
      <c r="D242" s="151">
        <v>100</v>
      </c>
      <c r="E242" s="136">
        <v>3.78</v>
      </c>
      <c r="F242" s="131">
        <v>88</v>
      </c>
      <c r="G242" s="131">
        <v>332.64</v>
      </c>
    </row>
    <row r="244" spans="1:8">
      <c r="A244" s="275" t="s">
        <v>158</v>
      </c>
      <c r="B244" s="275"/>
      <c r="C244" s="275"/>
      <c r="D244" s="275"/>
      <c r="E244" s="275"/>
      <c r="F244" s="275"/>
      <c r="G244" s="275"/>
      <c r="H244" s="188"/>
    </row>
    <row r="245" spans="1:8">
      <c r="A245" s="189"/>
      <c r="B245" s="189"/>
      <c r="C245" s="189"/>
      <c r="D245" s="189"/>
      <c r="E245" s="189"/>
      <c r="F245" s="189"/>
      <c r="G245" s="189"/>
      <c r="H245" s="188"/>
    </row>
    <row r="246" spans="1:8">
      <c r="A246" s="266" t="s">
        <v>159</v>
      </c>
      <c r="B246" s="266"/>
      <c r="C246" s="266"/>
      <c r="D246" s="266"/>
      <c r="E246" s="266"/>
      <c r="F246" s="266"/>
      <c r="G246" s="266"/>
      <c r="H246" s="190"/>
    </row>
    <row r="247" spans="1:8">
      <c r="A247" s="184"/>
      <c r="B247" s="191"/>
      <c r="C247" s="185"/>
      <c r="D247" s="185"/>
      <c r="E247" s="185"/>
      <c r="F247" s="185"/>
      <c r="G247" s="185"/>
      <c r="H247" s="190"/>
    </row>
    <row r="248" spans="1:8">
      <c r="A248" s="267" t="s">
        <v>160</v>
      </c>
      <c r="B248" s="267"/>
      <c r="C248" s="267"/>
      <c r="D248" s="267"/>
      <c r="E248" s="267"/>
      <c r="F248" s="267"/>
      <c r="G248" s="267"/>
      <c r="H248" s="267"/>
    </row>
    <row r="249" spans="1:8">
      <c r="A249" s="186"/>
      <c r="B249" s="186"/>
      <c r="C249" s="186"/>
      <c r="D249" s="186"/>
      <c r="E249" s="186"/>
      <c r="F249" s="186"/>
      <c r="G249" s="186"/>
      <c r="H249" s="187"/>
    </row>
    <row r="250" spans="1:8" ht="13.5" thickBot="1">
      <c r="A250" s="268" t="s">
        <v>170</v>
      </c>
      <c r="B250" s="268"/>
      <c r="C250" s="268"/>
      <c r="D250" s="268"/>
      <c r="E250" s="268"/>
      <c r="F250" s="268"/>
      <c r="G250" s="268"/>
      <c r="H250" s="268"/>
    </row>
    <row r="251" spans="1:8" ht="51.75" thickBot="1">
      <c r="A251" s="71" t="s">
        <v>161</v>
      </c>
      <c r="B251" s="71" t="s">
        <v>162</v>
      </c>
      <c r="C251" s="192" t="s">
        <v>143</v>
      </c>
      <c r="D251" s="193" t="s">
        <v>144</v>
      </c>
      <c r="E251" s="194" t="s">
        <v>145</v>
      </c>
      <c r="F251" s="192" t="s">
        <v>163</v>
      </c>
      <c r="G251" s="192" t="s">
        <v>164</v>
      </c>
      <c r="H251" s="192" t="s">
        <v>165</v>
      </c>
    </row>
    <row r="252" spans="1:8">
      <c r="A252" s="195"/>
      <c r="B252" s="196">
        <v>40</v>
      </c>
      <c r="C252" s="197">
        <v>2.2999999999999998</v>
      </c>
      <c r="D252" s="198" t="s">
        <v>151</v>
      </c>
      <c r="E252" s="199">
        <v>0.28100000000000003</v>
      </c>
      <c r="F252" s="200">
        <v>108</v>
      </c>
      <c r="G252" s="201">
        <f>F252*E252</f>
        <v>30.348000000000003</v>
      </c>
      <c r="H252" s="201">
        <v>102</v>
      </c>
    </row>
    <row r="253" spans="1:8">
      <c r="A253" s="202"/>
      <c r="B253" s="203">
        <v>50</v>
      </c>
      <c r="C253" s="204">
        <v>2.9</v>
      </c>
      <c r="D253" s="205" t="s">
        <v>151</v>
      </c>
      <c r="E253" s="206">
        <v>0.436</v>
      </c>
      <c r="F253" s="200">
        <v>108</v>
      </c>
      <c r="G253" s="201">
        <f t="shared" ref="G253:G307" si="27">F253*E253</f>
        <v>47.088000000000001</v>
      </c>
      <c r="H253" s="201">
        <v>95.5</v>
      </c>
    </row>
    <row r="254" spans="1:8">
      <c r="A254" s="202"/>
      <c r="B254" s="203">
        <v>63</v>
      </c>
      <c r="C254" s="204">
        <v>3.6</v>
      </c>
      <c r="D254" s="205">
        <v>100</v>
      </c>
      <c r="E254" s="206">
        <v>0.68200000000000005</v>
      </c>
      <c r="F254" s="200">
        <v>101</v>
      </c>
      <c r="G254" s="201">
        <f t="shared" si="27"/>
        <v>68.882000000000005</v>
      </c>
      <c r="H254" s="201">
        <v>95.5</v>
      </c>
    </row>
    <row r="255" spans="1:8">
      <c r="A255" s="202"/>
      <c r="B255" s="203">
        <v>75</v>
      </c>
      <c r="C255" s="204">
        <v>4.3</v>
      </c>
      <c r="D255" s="207">
        <v>100</v>
      </c>
      <c r="E255" s="206">
        <v>0.97</v>
      </c>
      <c r="F255" s="200">
        <v>101</v>
      </c>
      <c r="G255" s="201">
        <f t="shared" si="27"/>
        <v>97.97</v>
      </c>
      <c r="H255" s="201">
        <v>95.5</v>
      </c>
    </row>
    <row r="256" spans="1:8">
      <c r="A256" s="202"/>
      <c r="B256" s="203">
        <v>90</v>
      </c>
      <c r="C256" s="204">
        <v>5.2</v>
      </c>
      <c r="D256" s="207">
        <v>100</v>
      </c>
      <c r="E256" s="206">
        <v>1.4</v>
      </c>
      <c r="F256" s="200">
        <v>97</v>
      </c>
      <c r="G256" s="201">
        <f t="shared" si="27"/>
        <v>135.79999999999998</v>
      </c>
      <c r="H256" s="201">
        <v>91</v>
      </c>
    </row>
    <row r="257" spans="1:8" ht="13.5" thickBot="1">
      <c r="A257" s="208"/>
      <c r="B257" s="209">
        <v>110</v>
      </c>
      <c r="C257" s="210">
        <v>6.3</v>
      </c>
      <c r="D257" s="211">
        <v>100</v>
      </c>
      <c r="E257" s="212">
        <v>2.0699999999999998</v>
      </c>
      <c r="F257" s="200">
        <v>97</v>
      </c>
      <c r="G257" s="201">
        <f t="shared" si="27"/>
        <v>200.79</v>
      </c>
      <c r="H257" s="201">
        <v>91</v>
      </c>
    </row>
    <row r="258" spans="1:8">
      <c r="A258" s="213"/>
      <c r="B258" s="214">
        <v>125</v>
      </c>
      <c r="C258" s="215">
        <v>7.1</v>
      </c>
      <c r="D258" s="216" t="s">
        <v>148</v>
      </c>
      <c r="E258" s="217">
        <v>2.66</v>
      </c>
      <c r="F258" s="200">
        <v>97</v>
      </c>
      <c r="G258" s="201">
        <f t="shared" si="27"/>
        <v>258.02000000000004</v>
      </c>
      <c r="H258" s="201">
        <v>91</v>
      </c>
    </row>
    <row r="259" spans="1:8">
      <c r="A259" s="213"/>
      <c r="B259" s="203">
        <v>140</v>
      </c>
      <c r="C259" s="218">
        <v>8</v>
      </c>
      <c r="D259" s="219" t="s">
        <v>148</v>
      </c>
      <c r="E259" s="206">
        <v>3.33</v>
      </c>
      <c r="F259" s="200">
        <v>97</v>
      </c>
      <c r="G259" s="201">
        <f t="shared" si="27"/>
        <v>323.01</v>
      </c>
      <c r="H259" s="201">
        <v>91</v>
      </c>
    </row>
    <row r="260" spans="1:8" ht="13.5" thickBot="1">
      <c r="A260" s="213"/>
      <c r="B260" s="220">
        <v>160</v>
      </c>
      <c r="C260" s="221">
        <v>9.1</v>
      </c>
      <c r="D260" s="222" t="s">
        <v>148</v>
      </c>
      <c r="E260" s="223">
        <v>4.3499999999999996</v>
      </c>
      <c r="F260" s="200">
        <v>97</v>
      </c>
      <c r="G260" s="201">
        <f t="shared" si="27"/>
        <v>421.95</v>
      </c>
      <c r="H260" s="201">
        <v>91</v>
      </c>
    </row>
    <row r="261" spans="1:8" ht="26.25" thickBot="1">
      <c r="A261" s="71" t="s">
        <v>166</v>
      </c>
      <c r="B261" s="71" t="s">
        <v>162</v>
      </c>
      <c r="C261" s="224" t="s">
        <v>143</v>
      </c>
      <c r="D261" s="193" t="s">
        <v>144</v>
      </c>
      <c r="E261" s="225" t="s">
        <v>145</v>
      </c>
      <c r="F261" s="192" t="s">
        <v>131</v>
      </c>
      <c r="G261" s="192" t="s">
        <v>131</v>
      </c>
      <c r="H261" s="192" t="s">
        <v>131</v>
      </c>
    </row>
    <row r="262" spans="1:8" ht="13.5" thickBot="1">
      <c r="A262" s="269"/>
      <c r="B262" s="196">
        <v>32</v>
      </c>
      <c r="C262" s="226">
        <v>2</v>
      </c>
      <c r="D262" s="198" t="s">
        <v>151</v>
      </c>
      <c r="E262" s="199">
        <v>0.193</v>
      </c>
      <c r="F262" s="201">
        <v>108</v>
      </c>
      <c r="G262" s="201">
        <f t="shared" si="27"/>
        <v>20.844000000000001</v>
      </c>
      <c r="H262" s="201">
        <v>102</v>
      </c>
    </row>
    <row r="263" spans="1:8" ht="13.5" thickBot="1">
      <c r="A263" s="269"/>
      <c r="B263" s="203">
        <v>40</v>
      </c>
      <c r="C263" s="218">
        <v>2.4</v>
      </c>
      <c r="D263" s="205" t="s">
        <v>151</v>
      </c>
      <c r="E263" s="206">
        <v>0.29199999999999998</v>
      </c>
      <c r="F263" s="201">
        <v>108</v>
      </c>
      <c r="G263" s="201">
        <f t="shared" si="27"/>
        <v>31.535999999999998</v>
      </c>
      <c r="H263" s="201">
        <v>102</v>
      </c>
    </row>
    <row r="264" spans="1:8" ht="13.5" thickBot="1">
      <c r="A264" s="269"/>
      <c r="B264" s="203">
        <v>50</v>
      </c>
      <c r="C264" s="218">
        <v>3</v>
      </c>
      <c r="D264" s="205" t="s">
        <v>151</v>
      </c>
      <c r="E264" s="206">
        <v>0.44900000000000001</v>
      </c>
      <c r="F264" s="201">
        <v>108</v>
      </c>
      <c r="G264" s="201">
        <f t="shared" si="27"/>
        <v>48.492000000000004</v>
      </c>
      <c r="H264" s="201">
        <v>95.5</v>
      </c>
    </row>
    <row r="265" spans="1:8" ht="13.5" thickBot="1">
      <c r="A265" s="269"/>
      <c r="B265" s="203">
        <v>63</v>
      </c>
      <c r="C265" s="218">
        <v>3.8</v>
      </c>
      <c r="D265" s="205">
        <v>100</v>
      </c>
      <c r="E265" s="206">
        <v>0.71499999999999997</v>
      </c>
      <c r="F265" s="201">
        <v>101</v>
      </c>
      <c r="G265" s="201">
        <f t="shared" si="27"/>
        <v>72.215000000000003</v>
      </c>
      <c r="H265" s="201">
        <v>95.5</v>
      </c>
    </row>
    <row r="266" spans="1:8" ht="13.5" thickBot="1">
      <c r="A266" s="269"/>
      <c r="B266" s="203">
        <v>75</v>
      </c>
      <c r="C266" s="218">
        <v>4.5</v>
      </c>
      <c r="D266" s="207">
        <v>100</v>
      </c>
      <c r="E266" s="206">
        <v>1.01</v>
      </c>
      <c r="F266" s="201">
        <v>101</v>
      </c>
      <c r="G266" s="201">
        <f t="shared" si="27"/>
        <v>102.01</v>
      </c>
      <c r="H266" s="201">
        <v>95.5</v>
      </c>
    </row>
    <row r="267" spans="1:8" ht="13.5" thickBot="1">
      <c r="A267" s="269"/>
      <c r="B267" s="203">
        <v>90</v>
      </c>
      <c r="C267" s="218">
        <v>5.4</v>
      </c>
      <c r="D267" s="207">
        <v>100</v>
      </c>
      <c r="E267" s="206">
        <v>1.45</v>
      </c>
      <c r="F267" s="201">
        <v>97</v>
      </c>
      <c r="G267" s="201">
        <f t="shared" si="27"/>
        <v>140.65</v>
      </c>
      <c r="H267" s="201">
        <v>91</v>
      </c>
    </row>
    <row r="268" spans="1:8" ht="13.5" thickBot="1">
      <c r="A268" s="269"/>
      <c r="B268" s="209">
        <v>110</v>
      </c>
      <c r="C268" s="227">
        <v>6.6</v>
      </c>
      <c r="D268" s="211">
        <v>100</v>
      </c>
      <c r="E268" s="212">
        <v>2.16</v>
      </c>
      <c r="F268" s="201">
        <v>97</v>
      </c>
      <c r="G268" s="201">
        <f t="shared" si="27"/>
        <v>209.52</v>
      </c>
      <c r="H268" s="201">
        <v>91</v>
      </c>
    </row>
    <row r="269" spans="1:8" ht="13.5" thickBot="1">
      <c r="A269" s="228"/>
      <c r="B269" s="214">
        <v>125</v>
      </c>
      <c r="C269" s="229">
        <v>7.4</v>
      </c>
      <c r="D269" s="216" t="s">
        <v>148</v>
      </c>
      <c r="E269" s="217">
        <v>2.75</v>
      </c>
      <c r="F269" s="201">
        <v>97</v>
      </c>
      <c r="G269" s="201">
        <f t="shared" si="27"/>
        <v>266.75</v>
      </c>
      <c r="H269" s="201">
        <v>91</v>
      </c>
    </row>
    <row r="270" spans="1:8" ht="13.5" thickBot="1">
      <c r="A270" s="228"/>
      <c r="B270" s="203">
        <v>140</v>
      </c>
      <c r="C270" s="204">
        <v>8.3000000000000007</v>
      </c>
      <c r="D270" s="219" t="s">
        <v>148</v>
      </c>
      <c r="E270" s="206">
        <v>3.46</v>
      </c>
      <c r="F270" s="201">
        <v>97</v>
      </c>
      <c r="G270" s="201">
        <f t="shared" si="27"/>
        <v>335.62</v>
      </c>
      <c r="H270" s="201">
        <v>91</v>
      </c>
    </row>
    <row r="271" spans="1:8" ht="13.5" thickBot="1">
      <c r="A271" s="228"/>
      <c r="B271" s="220">
        <v>160</v>
      </c>
      <c r="C271" s="230">
        <v>9.5</v>
      </c>
      <c r="D271" s="222" t="s">
        <v>148</v>
      </c>
      <c r="E271" s="223">
        <v>4.51</v>
      </c>
      <c r="F271" s="201">
        <v>97</v>
      </c>
      <c r="G271" s="201">
        <f t="shared" si="27"/>
        <v>437.46999999999997</v>
      </c>
      <c r="H271" s="201">
        <v>91</v>
      </c>
    </row>
    <row r="272" spans="1:8" ht="26.25" thickBot="1">
      <c r="A272" s="99" t="s">
        <v>167</v>
      </c>
      <c r="B272" s="71" t="s">
        <v>162</v>
      </c>
      <c r="C272" s="224" t="s">
        <v>143</v>
      </c>
      <c r="D272" s="193" t="s">
        <v>144</v>
      </c>
      <c r="E272" s="225" t="s">
        <v>145</v>
      </c>
      <c r="F272" s="192" t="s">
        <v>131</v>
      </c>
      <c r="G272" s="192" t="s">
        <v>131</v>
      </c>
      <c r="H272" s="192" t="s">
        <v>165</v>
      </c>
    </row>
    <row r="273" spans="1:8">
      <c r="A273" s="270"/>
      <c r="B273" s="231">
        <v>20</v>
      </c>
      <c r="C273" s="226">
        <v>1.8</v>
      </c>
      <c r="D273" s="232" t="s">
        <v>155</v>
      </c>
      <c r="E273" s="233">
        <v>0.11600000000000001</v>
      </c>
      <c r="F273" s="201">
        <v>108</v>
      </c>
      <c r="G273" s="201">
        <f t="shared" si="27"/>
        <v>12.528</v>
      </c>
      <c r="H273" s="201">
        <v>102</v>
      </c>
    </row>
    <row r="274" spans="1:8">
      <c r="A274" s="270"/>
      <c r="B274" s="203">
        <v>25</v>
      </c>
      <c r="C274" s="234">
        <v>2</v>
      </c>
      <c r="D274" s="205" t="s">
        <v>151</v>
      </c>
      <c r="E274" s="206">
        <v>0.14799999999999999</v>
      </c>
      <c r="F274" s="201">
        <v>108</v>
      </c>
      <c r="G274" s="201">
        <f t="shared" si="27"/>
        <v>15.984</v>
      </c>
      <c r="H274" s="201">
        <v>102</v>
      </c>
    </row>
    <row r="275" spans="1:8">
      <c r="A275" s="270"/>
      <c r="B275" s="203">
        <v>32</v>
      </c>
      <c r="C275" s="234">
        <v>2.4</v>
      </c>
      <c r="D275" s="205" t="s">
        <v>151</v>
      </c>
      <c r="E275" s="206">
        <v>0.22900000000000001</v>
      </c>
      <c r="F275" s="201">
        <v>108</v>
      </c>
      <c r="G275" s="201">
        <f t="shared" si="27"/>
        <v>24.731999999999999</v>
      </c>
      <c r="H275" s="201">
        <v>102</v>
      </c>
    </row>
    <row r="276" spans="1:8">
      <c r="A276" s="270"/>
      <c r="B276" s="203">
        <v>40</v>
      </c>
      <c r="C276" s="234">
        <v>3</v>
      </c>
      <c r="D276" s="205" t="s">
        <v>151</v>
      </c>
      <c r="E276" s="206">
        <v>0.35299999999999998</v>
      </c>
      <c r="F276" s="201">
        <v>108</v>
      </c>
      <c r="G276" s="201">
        <f t="shared" si="27"/>
        <v>38.123999999999995</v>
      </c>
      <c r="H276" s="201">
        <v>102</v>
      </c>
    </row>
    <row r="277" spans="1:8">
      <c r="A277" s="270"/>
      <c r="B277" s="203">
        <v>50</v>
      </c>
      <c r="C277" s="235">
        <v>3.7</v>
      </c>
      <c r="D277" s="205" t="s">
        <v>151</v>
      </c>
      <c r="E277" s="206">
        <v>0.54500000000000004</v>
      </c>
      <c r="F277" s="201">
        <v>108</v>
      </c>
      <c r="G277" s="201">
        <f t="shared" si="27"/>
        <v>58.860000000000007</v>
      </c>
      <c r="H277" s="201">
        <v>95.5</v>
      </c>
    </row>
    <row r="278" spans="1:8">
      <c r="A278" s="270"/>
      <c r="B278" s="203">
        <v>63</v>
      </c>
      <c r="C278" s="235">
        <v>4.7</v>
      </c>
      <c r="D278" s="205" t="s">
        <v>151</v>
      </c>
      <c r="E278" s="206">
        <v>0.86899999999999999</v>
      </c>
      <c r="F278" s="201">
        <v>101</v>
      </c>
      <c r="G278" s="201">
        <f t="shared" si="27"/>
        <v>87.769000000000005</v>
      </c>
      <c r="H278" s="201">
        <v>95.5</v>
      </c>
    </row>
    <row r="279" spans="1:8">
      <c r="A279" s="270"/>
      <c r="B279" s="203">
        <v>75</v>
      </c>
      <c r="C279" s="235">
        <v>5.6</v>
      </c>
      <c r="D279" s="205">
        <v>100</v>
      </c>
      <c r="E279" s="206">
        <v>1.23</v>
      </c>
      <c r="F279" s="201">
        <v>101</v>
      </c>
      <c r="G279" s="201">
        <f t="shared" si="27"/>
        <v>124.23</v>
      </c>
      <c r="H279" s="201">
        <v>95.5</v>
      </c>
    </row>
    <row r="280" spans="1:8">
      <c r="A280" s="270"/>
      <c r="B280" s="203">
        <v>90</v>
      </c>
      <c r="C280" s="235">
        <v>6.7</v>
      </c>
      <c r="D280" s="205">
        <v>100</v>
      </c>
      <c r="E280" s="206">
        <v>1.76</v>
      </c>
      <c r="F280" s="201">
        <v>97</v>
      </c>
      <c r="G280" s="201">
        <f t="shared" si="27"/>
        <v>170.72</v>
      </c>
      <c r="H280" s="201">
        <v>91</v>
      </c>
    </row>
    <row r="281" spans="1:8" ht="13.5" thickBot="1">
      <c r="A281" s="270"/>
      <c r="B281" s="209">
        <v>110</v>
      </c>
      <c r="C281" s="236">
        <v>8.1</v>
      </c>
      <c r="D281" s="237">
        <v>100</v>
      </c>
      <c r="E281" s="212">
        <v>2.61</v>
      </c>
      <c r="F281" s="201">
        <v>97</v>
      </c>
      <c r="G281" s="201">
        <f t="shared" si="27"/>
        <v>253.17</v>
      </c>
      <c r="H281" s="201">
        <v>91</v>
      </c>
    </row>
    <row r="282" spans="1:8">
      <c r="A282" s="238"/>
      <c r="B282" s="214">
        <v>125</v>
      </c>
      <c r="C282" s="239">
        <v>9.1999999999999993</v>
      </c>
      <c r="D282" s="216" t="s">
        <v>148</v>
      </c>
      <c r="E282" s="217">
        <v>3.37</v>
      </c>
      <c r="F282" s="201">
        <v>97</v>
      </c>
      <c r="G282" s="201">
        <f t="shared" si="27"/>
        <v>326.89</v>
      </c>
      <c r="H282" s="201">
        <v>91</v>
      </c>
    </row>
    <row r="283" spans="1:8">
      <c r="A283" s="238"/>
      <c r="B283" s="203">
        <v>140</v>
      </c>
      <c r="C283" s="235">
        <v>10.3</v>
      </c>
      <c r="D283" s="219" t="s">
        <v>148</v>
      </c>
      <c r="E283" s="206">
        <v>4.22</v>
      </c>
      <c r="F283" s="201">
        <v>97</v>
      </c>
      <c r="G283" s="201">
        <f t="shared" si="27"/>
        <v>409.34</v>
      </c>
      <c r="H283" s="201">
        <v>91</v>
      </c>
    </row>
    <row r="284" spans="1:8" ht="13.5" thickBot="1">
      <c r="A284" s="238"/>
      <c r="B284" s="220">
        <v>160</v>
      </c>
      <c r="C284" s="240">
        <v>11.8</v>
      </c>
      <c r="D284" s="222" t="s">
        <v>148</v>
      </c>
      <c r="E284" s="223">
        <v>5.5</v>
      </c>
      <c r="F284" s="201">
        <v>97</v>
      </c>
      <c r="G284" s="201">
        <f t="shared" si="27"/>
        <v>533.5</v>
      </c>
      <c r="H284" s="201">
        <v>91</v>
      </c>
    </row>
    <row r="285" spans="1:8" ht="26.25" thickBot="1">
      <c r="A285" s="99" t="s">
        <v>168</v>
      </c>
      <c r="B285" s="71" t="s">
        <v>162</v>
      </c>
      <c r="C285" s="224" t="s">
        <v>143</v>
      </c>
      <c r="D285" s="193" t="s">
        <v>144</v>
      </c>
      <c r="E285" s="225" t="s">
        <v>145</v>
      </c>
      <c r="F285" s="192" t="s">
        <v>131</v>
      </c>
      <c r="G285" s="192" t="s">
        <v>131</v>
      </c>
      <c r="H285" s="192" t="s">
        <v>165</v>
      </c>
    </row>
    <row r="286" spans="1:8">
      <c r="A286" s="270"/>
      <c r="B286" s="231">
        <v>20</v>
      </c>
      <c r="C286" s="226">
        <v>2.2999999999999998</v>
      </c>
      <c r="D286" s="232" t="s">
        <v>155</v>
      </c>
      <c r="E286" s="233">
        <v>0.13200000000000001</v>
      </c>
      <c r="F286" s="201">
        <v>108</v>
      </c>
      <c r="G286" s="201">
        <f t="shared" si="27"/>
        <v>14.256</v>
      </c>
      <c r="H286" s="201">
        <v>102</v>
      </c>
    </row>
    <row r="287" spans="1:8">
      <c r="A287" s="270"/>
      <c r="B287" s="203">
        <v>25</v>
      </c>
      <c r="C287" s="234">
        <v>2.2999999999999998</v>
      </c>
      <c r="D287" s="205" t="s">
        <v>151</v>
      </c>
      <c r="E287" s="206">
        <v>0.16900000000000001</v>
      </c>
      <c r="F287" s="201">
        <v>108</v>
      </c>
      <c r="G287" s="201">
        <f t="shared" si="27"/>
        <v>18.252000000000002</v>
      </c>
      <c r="H287" s="201">
        <v>102</v>
      </c>
    </row>
    <row r="288" spans="1:8">
      <c r="A288" s="270"/>
      <c r="B288" s="203">
        <v>32</v>
      </c>
      <c r="C288" s="234">
        <v>3</v>
      </c>
      <c r="D288" s="205" t="s">
        <v>151</v>
      </c>
      <c r="E288" s="206">
        <v>0.27700000000000002</v>
      </c>
      <c r="F288" s="201">
        <v>108</v>
      </c>
      <c r="G288" s="201">
        <f t="shared" si="27"/>
        <v>29.916000000000004</v>
      </c>
      <c r="H288" s="201">
        <v>102</v>
      </c>
    </row>
    <row r="289" spans="1:8">
      <c r="A289" s="270"/>
      <c r="B289" s="203">
        <v>40</v>
      </c>
      <c r="C289" s="234">
        <v>3.7</v>
      </c>
      <c r="D289" s="205" t="s">
        <v>151</v>
      </c>
      <c r="E289" s="206">
        <v>0.42699999999999999</v>
      </c>
      <c r="F289" s="201">
        <v>108</v>
      </c>
      <c r="G289" s="201">
        <f t="shared" si="27"/>
        <v>46.116</v>
      </c>
      <c r="H289" s="201">
        <v>102</v>
      </c>
    </row>
    <row r="290" spans="1:8">
      <c r="A290" s="270"/>
      <c r="B290" s="203">
        <v>50</v>
      </c>
      <c r="C290" s="235">
        <v>4.5999999999999996</v>
      </c>
      <c r="D290" s="205" t="s">
        <v>151</v>
      </c>
      <c r="E290" s="206">
        <v>0.66300000000000003</v>
      </c>
      <c r="F290" s="201">
        <v>108</v>
      </c>
      <c r="G290" s="201">
        <f t="shared" si="27"/>
        <v>71.603999999999999</v>
      </c>
      <c r="H290" s="201">
        <v>95.5</v>
      </c>
    </row>
    <row r="291" spans="1:8">
      <c r="A291" s="270"/>
      <c r="B291" s="203">
        <v>63</v>
      </c>
      <c r="C291" s="235">
        <v>5.8</v>
      </c>
      <c r="D291" s="205" t="s">
        <v>151</v>
      </c>
      <c r="E291" s="206">
        <v>1.05</v>
      </c>
      <c r="F291" s="201">
        <v>101</v>
      </c>
      <c r="G291" s="201">
        <f t="shared" si="27"/>
        <v>106.05000000000001</v>
      </c>
      <c r="H291" s="201">
        <v>95.5</v>
      </c>
    </row>
    <row r="292" spans="1:8">
      <c r="A292" s="270"/>
      <c r="B292" s="203">
        <v>75</v>
      </c>
      <c r="C292" s="235">
        <v>6.8</v>
      </c>
      <c r="D292" s="205">
        <v>100</v>
      </c>
      <c r="E292" s="206">
        <v>1.46</v>
      </c>
      <c r="F292" s="201">
        <v>101</v>
      </c>
      <c r="G292" s="201">
        <f t="shared" si="27"/>
        <v>147.46</v>
      </c>
      <c r="H292" s="201">
        <v>95.5</v>
      </c>
    </row>
    <row r="293" spans="1:8">
      <c r="A293" s="270"/>
      <c r="B293" s="203">
        <v>90</v>
      </c>
      <c r="C293" s="235">
        <v>8.1999999999999993</v>
      </c>
      <c r="D293" s="205">
        <v>100</v>
      </c>
      <c r="E293" s="206">
        <v>2.12</v>
      </c>
      <c r="F293" s="201">
        <v>97</v>
      </c>
      <c r="G293" s="201">
        <f t="shared" si="27"/>
        <v>205.64000000000001</v>
      </c>
      <c r="H293" s="201">
        <v>91</v>
      </c>
    </row>
    <row r="294" spans="1:8" ht="13.5" thickBot="1">
      <c r="A294" s="270"/>
      <c r="B294" s="209">
        <v>110</v>
      </c>
      <c r="C294" s="241">
        <v>10</v>
      </c>
      <c r="D294" s="237">
        <v>100</v>
      </c>
      <c r="E294" s="212">
        <v>3.14</v>
      </c>
      <c r="F294" s="201">
        <v>97</v>
      </c>
      <c r="G294" s="201">
        <f t="shared" si="27"/>
        <v>304.58</v>
      </c>
      <c r="H294" s="201">
        <v>91</v>
      </c>
    </row>
    <row r="295" spans="1:8">
      <c r="A295" s="238"/>
      <c r="B295" s="214">
        <v>125</v>
      </c>
      <c r="C295" s="242">
        <v>11.4</v>
      </c>
      <c r="D295" s="216" t="s">
        <v>148</v>
      </c>
      <c r="E295" s="217">
        <v>4.08</v>
      </c>
      <c r="F295" s="201">
        <v>97</v>
      </c>
      <c r="G295" s="201">
        <f t="shared" si="27"/>
        <v>395.76</v>
      </c>
      <c r="H295" s="201">
        <v>91</v>
      </c>
    </row>
    <row r="296" spans="1:8">
      <c r="A296" s="238"/>
      <c r="B296" s="203">
        <v>140</v>
      </c>
      <c r="C296" s="234">
        <v>12.7</v>
      </c>
      <c r="D296" s="219" t="s">
        <v>148</v>
      </c>
      <c r="E296" s="206">
        <v>5.08</v>
      </c>
      <c r="F296" s="201">
        <v>97</v>
      </c>
      <c r="G296" s="201">
        <f t="shared" si="27"/>
        <v>492.76</v>
      </c>
      <c r="H296" s="201">
        <v>91</v>
      </c>
    </row>
    <row r="297" spans="1:8" ht="13.5" thickBot="1">
      <c r="A297" s="238"/>
      <c r="B297" s="220">
        <v>160</v>
      </c>
      <c r="C297" s="243">
        <v>14.6</v>
      </c>
      <c r="D297" s="222" t="s">
        <v>148</v>
      </c>
      <c r="E297" s="223">
        <v>6.67</v>
      </c>
      <c r="F297" s="201">
        <v>97</v>
      </c>
      <c r="G297" s="201">
        <f t="shared" si="27"/>
        <v>646.99</v>
      </c>
      <c r="H297" s="201">
        <v>91</v>
      </c>
    </row>
    <row r="298" spans="1:8" ht="26.25" thickBot="1">
      <c r="A298" s="99" t="s">
        <v>169</v>
      </c>
      <c r="B298" s="71" t="s">
        <v>162</v>
      </c>
      <c r="C298" s="224" t="s">
        <v>143</v>
      </c>
      <c r="D298" s="193" t="s">
        <v>144</v>
      </c>
      <c r="E298" s="225" t="s">
        <v>145</v>
      </c>
      <c r="F298" s="192" t="s">
        <v>131</v>
      </c>
      <c r="G298" s="192" t="s">
        <v>131</v>
      </c>
      <c r="H298" s="192" t="s">
        <v>165</v>
      </c>
    </row>
    <row r="299" spans="1:8">
      <c r="A299" s="263"/>
      <c r="B299" s="244">
        <v>20</v>
      </c>
      <c r="C299" s="226">
        <v>3</v>
      </c>
      <c r="D299" s="232" t="s">
        <v>155</v>
      </c>
      <c r="E299" s="233">
        <v>0.16200000000000001</v>
      </c>
      <c r="F299" s="201">
        <v>108</v>
      </c>
      <c r="G299" s="201">
        <f t="shared" si="27"/>
        <v>17.496000000000002</v>
      </c>
      <c r="H299" s="201">
        <v>102</v>
      </c>
    </row>
    <row r="300" spans="1:8">
      <c r="A300" s="263"/>
      <c r="B300" s="203">
        <v>25</v>
      </c>
      <c r="C300" s="234">
        <v>3</v>
      </c>
      <c r="D300" s="205" t="s">
        <v>151</v>
      </c>
      <c r="E300" s="245">
        <v>0.21</v>
      </c>
      <c r="F300" s="201">
        <v>108</v>
      </c>
      <c r="G300" s="201">
        <f t="shared" si="27"/>
        <v>22.68</v>
      </c>
      <c r="H300" s="201">
        <v>102</v>
      </c>
    </row>
    <row r="301" spans="1:8">
      <c r="A301" s="263"/>
      <c r="B301" s="203">
        <v>32</v>
      </c>
      <c r="C301" s="234">
        <v>3.6</v>
      </c>
      <c r="D301" s="205" t="s">
        <v>151</v>
      </c>
      <c r="E301" s="245">
        <v>0.32500000000000001</v>
      </c>
      <c r="F301" s="201">
        <v>108</v>
      </c>
      <c r="G301" s="201">
        <f t="shared" si="27"/>
        <v>35.1</v>
      </c>
      <c r="H301" s="201">
        <v>102</v>
      </c>
    </row>
    <row r="302" spans="1:8">
      <c r="A302" s="263"/>
      <c r="B302" s="203">
        <v>40</v>
      </c>
      <c r="C302" s="234">
        <v>4.5</v>
      </c>
      <c r="D302" s="205" t="s">
        <v>151</v>
      </c>
      <c r="E302" s="245">
        <v>0.50700000000000001</v>
      </c>
      <c r="F302" s="201">
        <v>108</v>
      </c>
      <c r="G302" s="201">
        <f t="shared" si="27"/>
        <v>54.756</v>
      </c>
      <c r="H302" s="201">
        <v>102</v>
      </c>
    </row>
    <row r="303" spans="1:8">
      <c r="A303" s="263"/>
      <c r="B303" s="203">
        <v>50</v>
      </c>
      <c r="C303" s="235">
        <v>5.6</v>
      </c>
      <c r="D303" s="205" t="s">
        <v>151</v>
      </c>
      <c r="E303" s="245">
        <v>0.79</v>
      </c>
      <c r="F303" s="201">
        <v>108</v>
      </c>
      <c r="G303" s="201">
        <f t="shared" si="27"/>
        <v>85.320000000000007</v>
      </c>
      <c r="H303" s="201">
        <v>95.5</v>
      </c>
    </row>
    <row r="304" spans="1:8">
      <c r="A304" s="263"/>
      <c r="B304" s="203">
        <v>63</v>
      </c>
      <c r="C304" s="235">
        <v>7.1</v>
      </c>
      <c r="D304" s="205" t="s">
        <v>151</v>
      </c>
      <c r="E304" s="245">
        <v>1.25</v>
      </c>
      <c r="F304" s="201">
        <v>101</v>
      </c>
      <c r="G304" s="201">
        <f t="shared" si="27"/>
        <v>126.25</v>
      </c>
      <c r="H304" s="201">
        <v>95.5</v>
      </c>
    </row>
    <row r="305" spans="1:8">
      <c r="A305" s="263"/>
      <c r="B305" s="203">
        <v>75</v>
      </c>
      <c r="C305" s="235">
        <v>8.4</v>
      </c>
      <c r="D305" s="205">
        <v>100</v>
      </c>
      <c r="E305" s="245">
        <v>1.76</v>
      </c>
      <c r="F305" s="201">
        <v>101</v>
      </c>
      <c r="G305" s="201">
        <f t="shared" si="27"/>
        <v>177.76</v>
      </c>
      <c r="H305" s="201">
        <v>95.5</v>
      </c>
    </row>
    <row r="306" spans="1:8">
      <c r="A306" s="263"/>
      <c r="B306" s="203">
        <v>90</v>
      </c>
      <c r="C306" s="235">
        <v>10.1</v>
      </c>
      <c r="D306" s="205">
        <v>100</v>
      </c>
      <c r="E306" s="245">
        <v>2.54</v>
      </c>
      <c r="F306" s="201">
        <v>97</v>
      </c>
      <c r="G306" s="201">
        <f t="shared" si="27"/>
        <v>246.38</v>
      </c>
      <c r="H306" s="201">
        <v>91</v>
      </c>
    </row>
    <row r="307" spans="1:8" ht="13.5" thickBot="1">
      <c r="A307" s="246"/>
      <c r="B307" s="220">
        <v>110</v>
      </c>
      <c r="C307" s="240">
        <v>12.3</v>
      </c>
      <c r="D307" s="247">
        <v>100</v>
      </c>
      <c r="E307" s="248">
        <v>3.78</v>
      </c>
      <c r="F307" s="201">
        <v>97</v>
      </c>
      <c r="G307" s="201">
        <f t="shared" si="27"/>
        <v>366.65999999999997</v>
      </c>
      <c r="H307" s="201">
        <v>91</v>
      </c>
    </row>
    <row r="309" spans="1:8" ht="13.5" thickBot="1"/>
    <row r="310" spans="1:8">
      <c r="A310" s="264" t="s">
        <v>76</v>
      </c>
      <c r="B310" s="264" t="s">
        <v>171</v>
      </c>
      <c r="C310" s="264" t="s">
        <v>172</v>
      </c>
      <c r="D310" s="249" t="s">
        <v>173</v>
      </c>
      <c r="E310" s="250"/>
      <c r="F310" s="250"/>
    </row>
    <row r="311" spans="1:8" ht="13.5" thickBot="1">
      <c r="A311" s="265"/>
      <c r="B311" s="265"/>
      <c r="C311" s="265"/>
      <c r="D311" s="251"/>
      <c r="E311" s="250"/>
      <c r="F311" s="250"/>
    </row>
    <row r="312" spans="1:8">
      <c r="A312" s="255" t="s">
        <v>174</v>
      </c>
      <c r="B312" s="255" t="s">
        <v>175</v>
      </c>
      <c r="C312" s="255" t="s">
        <v>176</v>
      </c>
      <c r="D312" s="261" t="s">
        <v>177</v>
      </c>
      <c r="E312" s="250"/>
      <c r="F312" s="250"/>
    </row>
    <row r="313" spans="1:8" ht="13.5" thickBot="1">
      <c r="A313" s="256"/>
      <c r="B313" s="257"/>
      <c r="C313" s="256"/>
      <c r="D313" s="259"/>
      <c r="E313" s="250"/>
      <c r="F313" s="250"/>
    </row>
    <row r="314" spans="1:8" ht="24.75" thickBot="1">
      <c r="A314" s="257"/>
      <c r="B314" s="252" t="s">
        <v>178</v>
      </c>
      <c r="C314" s="253" t="s">
        <v>179</v>
      </c>
      <c r="D314" s="260"/>
      <c r="E314" s="250"/>
      <c r="F314" s="250"/>
    </row>
    <row r="315" spans="1:8">
      <c r="A315" s="255" t="s">
        <v>180</v>
      </c>
      <c r="B315" s="262" t="s">
        <v>175</v>
      </c>
      <c r="C315" s="262" t="s">
        <v>181</v>
      </c>
      <c r="D315" s="258" t="s">
        <v>182</v>
      </c>
      <c r="E315" s="250"/>
      <c r="F315" s="250"/>
    </row>
    <row r="316" spans="1:8" ht="13.5" thickBot="1">
      <c r="A316" s="256"/>
      <c r="B316" s="257"/>
      <c r="C316" s="257"/>
      <c r="D316" s="259"/>
      <c r="E316" s="250"/>
      <c r="F316" s="250"/>
    </row>
    <row r="317" spans="1:8">
      <c r="A317" s="256"/>
      <c r="B317" s="255" t="s">
        <v>178</v>
      </c>
      <c r="C317" s="255" t="s">
        <v>183</v>
      </c>
      <c r="D317" s="259"/>
      <c r="E317" s="250"/>
      <c r="F317" s="250"/>
    </row>
    <row r="318" spans="1:8" ht="13.5" thickBot="1">
      <c r="A318" s="257"/>
      <c r="B318" s="257"/>
      <c r="C318" s="257"/>
      <c r="D318" s="260"/>
      <c r="E318" s="250"/>
      <c r="F318" s="250"/>
    </row>
    <row r="319" spans="1:8">
      <c r="A319" s="255" t="s">
        <v>174</v>
      </c>
      <c r="B319" s="255" t="s">
        <v>131</v>
      </c>
      <c r="C319" s="255" t="s">
        <v>184</v>
      </c>
      <c r="D319" s="258" t="s">
        <v>185</v>
      </c>
      <c r="E319" s="250"/>
      <c r="F319" s="250"/>
    </row>
    <row r="320" spans="1:8" ht="13.5" thickBot="1">
      <c r="A320" s="256"/>
      <c r="B320" s="257"/>
      <c r="C320" s="257"/>
      <c r="D320" s="259"/>
      <c r="E320" s="250"/>
      <c r="F320" s="250"/>
    </row>
    <row r="321" spans="1:6">
      <c r="A321" s="256"/>
      <c r="B321" s="255" t="s">
        <v>178</v>
      </c>
      <c r="C321" s="255" t="s">
        <v>186</v>
      </c>
      <c r="D321" s="259"/>
      <c r="E321" s="250"/>
      <c r="F321" s="250"/>
    </row>
    <row r="322" spans="1:6" ht="13.5" thickBot="1">
      <c r="A322" s="257"/>
      <c r="B322" s="257"/>
      <c r="C322" s="257"/>
      <c r="D322" s="260"/>
      <c r="E322" s="250"/>
      <c r="F322" s="250"/>
    </row>
    <row r="323" spans="1:6">
      <c r="A323" s="250"/>
      <c r="B323" s="250"/>
      <c r="C323" s="250"/>
      <c r="D323" s="250"/>
      <c r="E323" s="250"/>
      <c r="F323" s="250"/>
    </row>
    <row r="324" spans="1:6">
      <c r="A324" s="250"/>
      <c r="B324" s="250"/>
      <c r="C324" s="254" t="s">
        <v>187</v>
      </c>
      <c r="D324" s="254"/>
      <c r="E324" s="254"/>
      <c r="F324" s="254"/>
    </row>
    <row r="325" spans="1:6">
      <c r="A325" s="250"/>
      <c r="B325" s="250"/>
      <c r="C325" s="254"/>
      <c r="D325" s="254"/>
      <c r="E325" s="254"/>
      <c r="F325" s="254"/>
    </row>
    <row r="326" spans="1:6">
      <c r="A326" s="250"/>
      <c r="B326" s="250"/>
      <c r="C326" s="254"/>
      <c r="D326" s="254"/>
      <c r="E326" s="254"/>
      <c r="F326" s="254"/>
    </row>
    <row r="327" spans="1:6">
      <c r="A327" s="250"/>
      <c r="B327" s="250"/>
      <c r="C327" s="254"/>
      <c r="D327" s="254"/>
      <c r="E327" s="254"/>
      <c r="F327" s="254"/>
    </row>
    <row r="328" spans="1:6">
      <c r="A328" s="250"/>
      <c r="B328" s="250"/>
      <c r="C328" s="254"/>
      <c r="D328" s="254"/>
      <c r="E328" s="254"/>
      <c r="F328" s="254"/>
    </row>
    <row r="329" spans="1:6">
      <c r="A329" s="250"/>
      <c r="B329" s="250"/>
      <c r="C329" s="254"/>
      <c r="D329" s="254"/>
      <c r="E329" s="254"/>
      <c r="F329" s="254"/>
    </row>
    <row r="330" spans="1:6">
      <c r="A330" s="250"/>
      <c r="B330" s="250"/>
      <c r="C330" s="254"/>
      <c r="D330" s="254"/>
      <c r="E330" s="254"/>
      <c r="F330" s="254"/>
    </row>
    <row r="331" spans="1:6">
      <c r="A331" s="250"/>
      <c r="B331" s="250"/>
      <c r="C331" s="254"/>
      <c r="D331" s="254"/>
      <c r="E331" s="254"/>
      <c r="F331" s="254"/>
    </row>
    <row r="332" spans="1:6">
      <c r="A332" s="250"/>
      <c r="B332" s="250"/>
      <c r="C332" s="254"/>
      <c r="D332" s="254"/>
      <c r="E332" s="254"/>
      <c r="F332" s="254"/>
    </row>
  </sheetData>
  <mergeCells count="59">
    <mergeCell ref="A122:H122"/>
    <mergeCell ref="A78:B78"/>
    <mergeCell ref="E78:E79"/>
    <mergeCell ref="F78:H78"/>
    <mergeCell ref="A79:B79"/>
    <mergeCell ref="F79:H82"/>
    <mergeCell ref="A80:B80"/>
    <mergeCell ref="A81:B81"/>
    <mergeCell ref="A82:B82"/>
    <mergeCell ref="A87:A95"/>
    <mergeCell ref="A97:H97"/>
    <mergeCell ref="A99:A107"/>
    <mergeCell ref="A109:H109"/>
    <mergeCell ref="A111:A119"/>
    <mergeCell ref="A170:A175"/>
    <mergeCell ref="A124:A130"/>
    <mergeCell ref="A131:H131"/>
    <mergeCell ref="A133:A139"/>
    <mergeCell ref="A140:H140"/>
    <mergeCell ref="A142:A148"/>
    <mergeCell ref="A149:H149"/>
    <mergeCell ref="A150:E150"/>
    <mergeCell ref="A152:A157"/>
    <mergeCell ref="A158:H158"/>
    <mergeCell ref="A160:A163"/>
    <mergeCell ref="J131:Q131"/>
    <mergeCell ref="A286:A294"/>
    <mergeCell ref="A177:A179"/>
    <mergeCell ref="A197:A203"/>
    <mergeCell ref="A208:A216"/>
    <mergeCell ref="A221:A229"/>
    <mergeCell ref="A234:A241"/>
    <mergeCell ref="A244:G244"/>
    <mergeCell ref="A246:G246"/>
    <mergeCell ref="A248:H248"/>
    <mergeCell ref="A250:H250"/>
    <mergeCell ref="A262:A268"/>
    <mergeCell ref="A273:A281"/>
    <mergeCell ref="A299:A306"/>
    <mergeCell ref="A310:A311"/>
    <mergeCell ref="B310:B311"/>
    <mergeCell ref="C310:C311"/>
    <mergeCell ref="A312:A314"/>
    <mergeCell ref="B312:B313"/>
    <mergeCell ref="C312:C313"/>
    <mergeCell ref="D312:D314"/>
    <mergeCell ref="A315:A318"/>
    <mergeCell ref="B315:B316"/>
    <mergeCell ref="C315:C316"/>
    <mergeCell ref="D315:D318"/>
    <mergeCell ref="B317:B318"/>
    <mergeCell ref="C317:C318"/>
    <mergeCell ref="C324:F332"/>
    <mergeCell ref="A319:A322"/>
    <mergeCell ref="B319:B320"/>
    <mergeCell ref="C319:C320"/>
    <mergeCell ref="D319:D322"/>
    <mergeCell ref="B321:B322"/>
    <mergeCell ref="C321:C322"/>
  </mergeCells>
  <phoneticPr fontId="0" type="noConversion"/>
  <pageMargins left="0.75" right="0.75" top="1" bottom="1" header="0.5" footer="0.5"/>
  <pageSetup paperSize="9" scale="80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Галкин</cp:lastModifiedBy>
  <cp:lastPrinted>2013-04-15T05:38:37Z</cp:lastPrinted>
  <dcterms:created xsi:type="dcterms:W3CDTF">1996-10-08T23:32:33Z</dcterms:created>
  <dcterms:modified xsi:type="dcterms:W3CDTF">2013-05-17T11:02:54Z</dcterms:modified>
</cp:coreProperties>
</file>