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прайс " sheetId="1" r:id="rId1"/>
    <sheet name="Лист1" sheetId="2" r:id="rId2"/>
  </sheets>
  <calcPr calcId="125725" iterateDelta="1E-4"/>
</workbook>
</file>

<file path=xl/calcChain.xml><?xml version="1.0" encoding="utf-8"?>
<calcChain xmlns="http://schemas.openxmlformats.org/spreadsheetml/2006/main">
  <c r="D56" i="2"/>
  <c r="E56" s="1"/>
  <c r="C32"/>
  <c r="B32"/>
  <c r="C31"/>
  <c r="B31"/>
  <c r="C30"/>
  <c r="B30"/>
  <c r="C28"/>
  <c r="B28"/>
  <c r="C27"/>
  <c r="B27"/>
  <c r="C26"/>
  <c r="B26"/>
  <c r="C24"/>
  <c r="B24"/>
  <c r="G23"/>
  <c r="G29" s="1"/>
  <c r="C23"/>
  <c r="B23"/>
  <c r="C22"/>
  <c r="B22"/>
  <c r="C21"/>
  <c r="B21"/>
  <c r="G20"/>
  <c r="G26" s="1"/>
  <c r="G32" s="1"/>
  <c r="H32" s="1"/>
  <c r="I32" s="1"/>
  <c r="C20"/>
  <c r="B20"/>
  <c r="I19"/>
  <c r="G19"/>
  <c r="G25" s="1"/>
  <c r="G31" s="1"/>
  <c r="C19"/>
  <c r="B19"/>
  <c r="G18"/>
  <c r="I18" s="1"/>
  <c r="C18"/>
  <c r="B18"/>
  <c r="K17"/>
  <c r="I17"/>
  <c r="G17"/>
  <c r="J17" s="1"/>
  <c r="C17"/>
  <c r="B17"/>
  <c r="H16"/>
  <c r="G16"/>
  <c r="G22" s="1"/>
  <c r="G28" s="1"/>
  <c r="C16"/>
  <c r="B16"/>
  <c r="G15"/>
  <c r="H15" s="1"/>
  <c r="C15"/>
  <c r="B15"/>
  <c r="C13"/>
  <c r="B13"/>
  <c r="C12"/>
  <c r="B12"/>
  <c r="C11"/>
  <c r="B11"/>
  <c r="C10"/>
  <c r="B10"/>
  <c r="C9"/>
  <c r="B9"/>
  <c r="G8"/>
  <c r="H8" s="1"/>
  <c r="C8"/>
  <c r="B8"/>
  <c r="M7"/>
  <c r="H7"/>
  <c r="G7"/>
  <c r="G10" s="1"/>
  <c r="C7"/>
  <c r="B7"/>
  <c r="M6"/>
  <c r="G6"/>
  <c r="G9" s="1"/>
  <c r="C6"/>
  <c r="B6"/>
  <c r="I5"/>
  <c r="H5"/>
  <c r="G5"/>
  <c r="C5"/>
  <c r="B5"/>
  <c r="G4"/>
  <c r="H4" s="1"/>
  <c r="C4"/>
  <c r="B4"/>
  <c r="C3"/>
  <c r="B3"/>
  <c r="G13" l="1"/>
  <c r="I10"/>
  <c r="I6"/>
  <c r="J6" s="1"/>
  <c r="I7"/>
  <c r="I16"/>
  <c r="H18"/>
  <c r="G21"/>
  <c r="G27" s="1"/>
  <c r="G24"/>
  <c r="G30" s="1"/>
  <c r="G33" s="1"/>
  <c r="I9"/>
  <c r="G12"/>
  <c r="H9"/>
  <c r="I13"/>
  <c r="H13"/>
  <c r="J7"/>
  <c r="H31"/>
  <c r="I31" s="1"/>
  <c r="G34"/>
  <c r="G11"/>
  <c r="I4"/>
  <c r="H6"/>
  <c r="I8"/>
  <c r="H10"/>
  <c r="I15"/>
  <c r="H17"/>
  <c r="H19"/>
  <c r="F56"/>
  <c r="I12" l="1"/>
  <c r="H12"/>
  <c r="G14"/>
  <c r="H11"/>
  <c r="I11"/>
  <c r="I14" l="1"/>
  <c r="H14"/>
</calcChain>
</file>

<file path=xl/sharedStrings.xml><?xml version="1.0" encoding="utf-8"?>
<sst xmlns="http://schemas.openxmlformats.org/spreadsheetml/2006/main" count="227" uniqueCount="134">
  <si>
    <t>Номенклатура/ Характеристика номенклатуры</t>
  </si>
  <si>
    <t>Мощность,Вт.</t>
  </si>
  <si>
    <t>от 100 т.р.</t>
  </si>
  <si>
    <t>Цена</t>
  </si>
  <si>
    <t>Ед.</t>
  </si>
  <si>
    <t>дросселя для газоразрядных ламп</t>
  </si>
  <si>
    <t>ЭмПРА  под лампу ДНАТ(ДНаЗ)</t>
  </si>
  <si>
    <t>70W</t>
  </si>
  <si>
    <t>шт</t>
  </si>
  <si>
    <t>100W</t>
  </si>
  <si>
    <t>150W</t>
  </si>
  <si>
    <t>250W</t>
  </si>
  <si>
    <t>400W</t>
  </si>
  <si>
    <t>ЭмПРА под лампу МГЛ(ДРИ)</t>
  </si>
  <si>
    <t>ЭмПРА под лампу ДРЛ</t>
  </si>
  <si>
    <t>125 W</t>
  </si>
  <si>
    <t xml:space="preserve">ИЗУ 3-х контактное </t>
  </si>
  <si>
    <t>70-400</t>
  </si>
  <si>
    <t xml:space="preserve">            Конденсатор  18 мФ</t>
  </si>
  <si>
    <t xml:space="preserve">            Конденсатор  25 мФ</t>
  </si>
  <si>
    <t xml:space="preserve">            Конденсатор  32 мФ</t>
  </si>
  <si>
    <t xml:space="preserve">            Конденсатор  50 мФ</t>
  </si>
  <si>
    <t xml:space="preserve">        Прожекторы ЖО под лампу ДНаТ</t>
  </si>
  <si>
    <t xml:space="preserve">            Прожектор Phill под ДНаТ 1000W/Е40/IP65 (VS)</t>
  </si>
  <si>
    <t xml:space="preserve">            Прожектор Phill под ДНаТ 400W/Е40/IP65</t>
  </si>
  <si>
    <t xml:space="preserve">            Прожектор Regent под ДНаТ 400W/Е40/IP65</t>
  </si>
  <si>
    <t xml:space="preserve">            Прожектор Phill под ДНаТ 250W/Е40/IP65</t>
  </si>
  <si>
    <t xml:space="preserve">            Прожектор Regent под ДНаТ 250W/Е40/IP65</t>
  </si>
  <si>
    <t xml:space="preserve">        Прожекторы ГО под лампу МГЛ</t>
  </si>
  <si>
    <t>Прожектор Лидер  Под МГЛ+Выносное ПРА под МГЛ 2000 Вт 220 В  16,5А</t>
  </si>
  <si>
    <t xml:space="preserve">            Прожектор Phill под МГЛ 1000W/Е40/IP65 (Eltam)</t>
  </si>
  <si>
    <t xml:space="preserve">            Прожектор Phill под МГЛ 400W/Е40/IP65</t>
  </si>
  <si>
    <t xml:space="preserve">            Прожектор Regent под МГЛ 400W/Е40/IP65</t>
  </si>
  <si>
    <t xml:space="preserve">            Прожектор Phill под МГЛ 250W/Е40/IP65</t>
  </si>
  <si>
    <t xml:space="preserve">            Прожектор Regent под МГЛ 250W/Е40/IP65</t>
  </si>
  <si>
    <t xml:space="preserve">            Прожектор Castro под МГЛ150W/Rx7s/IP65</t>
  </si>
  <si>
    <t xml:space="preserve">            Прожектор SIMON под МГЛ 150W/Rx7s/IP65</t>
  </si>
  <si>
    <t xml:space="preserve">            Прожектор Castro под МГЛ 70W/Rx7s/IP65</t>
  </si>
  <si>
    <t xml:space="preserve">            Прожектор SIMON под МГЛ 070W/Rx7s/IP65</t>
  </si>
  <si>
    <t xml:space="preserve">        Прожекторы НО под лампу КЛЛ,ЛОН,светодиодную</t>
  </si>
  <si>
    <t xml:space="preserve">            Прожектор Orion 400W/Е40/IP65</t>
  </si>
  <si>
    <t xml:space="preserve">           Корпус прожектора Phill  400W/Е40/IP65</t>
  </si>
  <si>
    <t xml:space="preserve">             Корпус прожектора Regent 400W/Е40/IP65</t>
  </si>
  <si>
    <t xml:space="preserve">        Светильники для  высоких пролетов ЖСП под лампу ДНаТ</t>
  </si>
  <si>
    <t xml:space="preserve">            Светильник Cobay2 под ДНаТ/250W/Е40</t>
  </si>
  <si>
    <t xml:space="preserve">            Светильник Cobay2 под ДНаТ/400W/Е40</t>
  </si>
  <si>
    <t xml:space="preserve">        Светильники для  высоких пролетов ГСП под лампу МГЛ</t>
  </si>
  <si>
    <t xml:space="preserve">            Светильник Cobay2 под МГЛ/250W/Е40</t>
  </si>
  <si>
    <t xml:space="preserve">            Светильник Cobay2 под МГЛ/400W/Е40</t>
  </si>
  <si>
    <t xml:space="preserve">        Светильники для  высоких пролетов РСП под лампу ДРЛ</t>
  </si>
  <si>
    <t xml:space="preserve">            Светильник Cobay2 под ДРЛ/250W/Е40</t>
  </si>
  <si>
    <t xml:space="preserve">            Светильник Cobay2 под ДРЛ/400W/Е40</t>
  </si>
  <si>
    <t xml:space="preserve">        Светильники для  высоких пролетов НСП под лампу КЛЛ,ЛОН,светодиодную</t>
  </si>
  <si>
    <t xml:space="preserve">        Светильники уличные   ЖКУ/ГКУ под лампу ДНаТ/МГЛ</t>
  </si>
  <si>
    <t xml:space="preserve">            Светильник ЖКУ 16У-250-001-У1 </t>
  </si>
  <si>
    <t xml:space="preserve"> </t>
  </si>
  <si>
    <t xml:space="preserve">            Светильник ЖКУ 16У-150-001-У1</t>
  </si>
  <si>
    <t xml:space="preserve">            Светильник ЖКУ 16У-100-001-У1</t>
  </si>
  <si>
    <t xml:space="preserve"> Светильник ЖКУ/ГКУ 21У-250-003-У1 </t>
  </si>
  <si>
    <t xml:space="preserve">  Светильник ЖКУ/ГКУ 21У-150-003-У1</t>
  </si>
  <si>
    <t xml:space="preserve">             Светильник ЖКУ/ГКУ 21У-100-003-У1</t>
  </si>
  <si>
    <t xml:space="preserve">    Светильник ЖКУ/ГКУ 21У-70-003-У1 </t>
  </si>
  <si>
    <t>Светильник ЖКУ 29У-70-302 У1</t>
  </si>
  <si>
    <t xml:space="preserve">        Светильники уличные РКУ под лампу ДРЛ</t>
  </si>
  <si>
    <t xml:space="preserve">            Светильник РКУ 16У-400-002-У1 </t>
  </si>
  <si>
    <t xml:space="preserve">            Светильник РКУ 16У-250-002-У1 </t>
  </si>
  <si>
    <t xml:space="preserve">            Светильник РКУ 21У-250-002-У1 </t>
  </si>
  <si>
    <t xml:space="preserve">            Светильник  РКУ 29У-125-302 У1</t>
  </si>
  <si>
    <t xml:space="preserve">        Светильники уличные  НКУ под лампу КЛЛ,ЛОН,светодиодную</t>
  </si>
  <si>
    <t xml:space="preserve">            Светильник НКУ 16У </t>
  </si>
  <si>
    <t xml:space="preserve">            Светильник НКУ 21У</t>
  </si>
  <si>
    <t>Светодиодные прожектора 6400К</t>
  </si>
  <si>
    <t>LED Светодиодный прожектор</t>
  </si>
  <si>
    <t xml:space="preserve">            Светильник ЖКУ 16У-400-001-У1 </t>
  </si>
  <si>
    <t>акция</t>
  </si>
  <si>
    <t xml:space="preserve">            Прожектор Phill под ДНаТ 1000W/Е40/IP65 (VS) с 2-х конт. ИЗУ</t>
  </si>
  <si>
    <t>наименование</t>
  </si>
  <si>
    <t>(+10%)</t>
  </si>
  <si>
    <t>(+5%)</t>
  </si>
  <si>
    <t>цена, руб. с НДС/минимум(10%)</t>
  </si>
  <si>
    <t>упаковка, кол-во шт.</t>
  </si>
  <si>
    <t xml:space="preserve"> МЕТАЛЛОГАЛОГЕННЫЕ ЛАМПЫ</t>
  </si>
  <si>
    <t>BLV  HIT DE    70W  nw   4200K   6000lm 0.9A UV-P  RX7S 15000h -лампа</t>
  </si>
  <si>
    <t>кор. 10</t>
  </si>
  <si>
    <t>BLV  HIT DE  150W   nw   4200K 12000lm 1.8A UV-P  RX7S-24 15000h - лампа</t>
  </si>
  <si>
    <t>BLV HIT  150W nw   4200K E40 1.8A 13000lm  8000h d47x211 ±360°</t>
  </si>
  <si>
    <t>кор. 12</t>
  </si>
  <si>
    <t>BLV  HIT   250W nw   4200K E40 3,0А 20000lm  8000h d46x225 ±360°</t>
  </si>
  <si>
    <t>BLV  HIT   400W nw   4200K E40 3.4A 42000lm  8000h d46x275 ±360°</t>
  </si>
  <si>
    <t xml:space="preserve">  MH-DE 70W/UVS/3K</t>
  </si>
  <si>
    <t xml:space="preserve">  MH-DE 150W/UVS/3K</t>
  </si>
  <si>
    <t xml:space="preserve">  MH-DE 70W/UVS/4K</t>
  </si>
  <si>
    <t xml:space="preserve">  MH-DE 150W/UVS/4K</t>
  </si>
  <si>
    <t>Лампа металлогалогенная HIT 250W HOR DU 4.5K E40  Venture-Lighting(США)</t>
  </si>
  <si>
    <t>Лампа металлогалогенная HIT 400W HOR DU 4.5K E40  Venture-Lighting(США)</t>
  </si>
  <si>
    <t xml:space="preserve"> НАТРИЕВЫЕ ЛАМПЫ</t>
  </si>
  <si>
    <t>HST-SE    70W   E27  BLV натрий цилиндр ПОЛЬША - лампа</t>
  </si>
  <si>
    <t>кор. 24</t>
  </si>
  <si>
    <t>HST-SE  100W   E40  BLV натрий цилиндр ПОЛЬША - лампа</t>
  </si>
  <si>
    <t>HST-SE  150W   E40  BLV натрий цилиндр ПОЛЬША - лампа</t>
  </si>
  <si>
    <t>HST-SE  250W   E40  BLV натрий цилиндр ПОЛЬША - лампа</t>
  </si>
  <si>
    <t>HST-SE  400W   E40  BLV натрий цилиндр ПОЛЬША - лампа</t>
  </si>
  <si>
    <t xml:space="preserve">  HPST 70W/E27</t>
  </si>
  <si>
    <t xml:space="preserve">  HPST 100W/E40</t>
  </si>
  <si>
    <t xml:space="preserve">  HPST 150W/E40</t>
  </si>
  <si>
    <t xml:space="preserve">  HPST 250W/E40</t>
  </si>
  <si>
    <t xml:space="preserve">  HPST 400W/E40</t>
  </si>
  <si>
    <t xml:space="preserve">  РТУТНЫЕ ЛАМПЫ</t>
  </si>
  <si>
    <t>HPL-N   125W/542  E27   6200lm d76x173 PHILIPS -лампа</t>
  </si>
  <si>
    <t>HPL-N   250W/542  E40 12700lm d91x228 PHILIPS -лампа</t>
  </si>
  <si>
    <t>HPL-N   400W/542  E40 22000lm d121x290 PHILIPS -лампа</t>
  </si>
  <si>
    <t>кор. 6</t>
  </si>
  <si>
    <t>13125131 NATRIUM LRF 125w E27 220/240V d 76x178 20000h 6300Lm -Польша ртутная лампа</t>
  </si>
  <si>
    <t>кор. 25</t>
  </si>
  <si>
    <t xml:space="preserve">1000003 NATRIUM LRF 250w E40 220/240V d 91x228 20000h 13000Lm -Польша ртутная лампа </t>
  </si>
  <si>
    <t>кор. 20</t>
  </si>
  <si>
    <t xml:space="preserve">1000004 NATRIUM LRF 400w E40 220/240V d122x292 15000h 22000Lm -Польша ртутная лампа </t>
  </si>
  <si>
    <t>металлогалогенные лaмпы</t>
  </si>
  <si>
    <t xml:space="preserve">     307 руб.</t>
  </si>
  <si>
    <t xml:space="preserve">  MH-DE 70W/UVS/5K</t>
  </si>
  <si>
    <t xml:space="preserve">  HIT 250W/U/DU/4.5K</t>
  </si>
  <si>
    <t xml:space="preserve">     516 руб.</t>
  </si>
  <si>
    <t xml:space="preserve">  HIT 400W/U/DU/4.5K</t>
  </si>
  <si>
    <t xml:space="preserve">     595 руб.</t>
  </si>
  <si>
    <t>натриевые лампы</t>
  </si>
  <si>
    <t xml:space="preserve">      202 руб.</t>
  </si>
  <si>
    <t xml:space="preserve">      207 руб.</t>
  </si>
  <si>
    <t xml:space="preserve">      222 руб.</t>
  </si>
  <si>
    <t xml:space="preserve">      233 руб.</t>
  </si>
  <si>
    <t xml:space="preserve">      250 руб.</t>
  </si>
  <si>
    <t>Лампа НАДЕЖНАЯ   NAV-T 250W E40 10000h - 122 р вх.+10%=135р+40(дост.)=175 р</t>
  </si>
  <si>
    <t>ДРЛ 250 С Лисма- - 96 р вх.+10%=106р+40(дост.)=146 р</t>
  </si>
  <si>
    <t>BLV  HIT 1000W dw   6000K E40 9.5A 80000lm 6000h d76x340 гор±60°</t>
  </si>
  <si>
    <t xml:space="preserve">            Светильник Cobay2(корпус)</t>
  </si>
</sst>
</file>

<file path=xl/styles.xml><?xml version="1.0" encoding="utf-8"?>
<styleSheet xmlns="http://schemas.openxmlformats.org/spreadsheetml/2006/main">
  <numFmts count="1">
    <numFmt numFmtId="164" formatCode="#,##0.00\ [$€-1]"/>
  </numFmts>
  <fonts count="14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1"/>
    </font>
    <font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2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1" fillId="0" borderId="3" xfId="2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9" fontId="0" fillId="0" borderId="0" xfId="0" applyNumberFormat="1" applyFont="1" applyFill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11" fillId="5" borderId="0" xfId="0" applyFont="1" applyFill="1" applyAlignment="1">
      <alignment horizontal="left"/>
    </xf>
    <xf numFmtId="0" fontId="0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3" fillId="4" borderId="1" xfId="2" applyNumberFormat="1" applyFont="1" applyFill="1" applyBorder="1" applyAlignment="1">
      <alignment horizontal="center" vertical="center" wrapText="1"/>
    </xf>
    <xf numFmtId="0" fontId="3" fillId="4" borderId="5" xfId="2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msicom.ru/catalog/show/6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4"/>
  <sheetViews>
    <sheetView tabSelected="1" topLeftCell="A25" workbookViewId="0">
      <selection activeCell="A30" sqref="A30"/>
    </sheetView>
  </sheetViews>
  <sheetFormatPr defaultColWidth="11.5703125" defaultRowHeight="14.25" customHeight="1"/>
  <cols>
    <col min="1" max="1" width="42.85546875" style="1" customWidth="1"/>
    <col min="2" max="2" width="6.5703125" style="1" customWidth="1"/>
    <col min="3" max="207" width="9.140625" style="1" customWidth="1"/>
  </cols>
  <sheetData>
    <row r="1" spans="1:5" ht="14.25" customHeight="1">
      <c r="A1" s="2"/>
      <c r="B1" s="2"/>
    </row>
    <row r="2" spans="1:5" ht="14.25" customHeight="1">
      <c r="A2" s="48" t="s">
        <v>0</v>
      </c>
      <c r="B2" s="48" t="s">
        <v>1</v>
      </c>
      <c r="C2" s="3" t="s">
        <v>2</v>
      </c>
      <c r="D2" s="3"/>
    </row>
    <row r="3" spans="1:5" ht="14.25" customHeight="1">
      <c r="A3" s="48"/>
      <c r="B3" s="48"/>
      <c r="C3" s="3" t="s">
        <v>3</v>
      </c>
      <c r="D3" s="3" t="s">
        <v>4</v>
      </c>
    </row>
    <row r="4" spans="1:5" ht="14.25" customHeight="1">
      <c r="A4" s="42" t="s">
        <v>5</v>
      </c>
      <c r="B4" s="42"/>
      <c r="C4" s="42"/>
      <c r="D4" s="42"/>
    </row>
    <row r="5" spans="1:5" ht="14.25" customHeight="1">
      <c r="A5" s="47" t="s">
        <v>6</v>
      </c>
      <c r="B5" s="5" t="s">
        <v>7</v>
      </c>
      <c r="C5" s="7">
        <v>317.80904245200003</v>
      </c>
      <c r="D5" s="3" t="s">
        <v>8</v>
      </c>
    </row>
    <row r="6" spans="1:5" ht="14.25" customHeight="1">
      <c r="A6" s="47"/>
      <c r="B6" s="5" t="s">
        <v>9</v>
      </c>
      <c r="C6" s="7">
        <v>325.19995041600004</v>
      </c>
      <c r="D6" s="3" t="s">
        <v>8</v>
      </c>
    </row>
    <row r="7" spans="1:5" ht="14.25" customHeight="1">
      <c r="A7" s="47"/>
      <c r="B7" s="5" t="s">
        <v>10</v>
      </c>
      <c r="C7" s="7">
        <v>300</v>
      </c>
      <c r="D7" s="3" t="s">
        <v>8</v>
      </c>
      <c r="E7" s="1" t="s">
        <v>74</v>
      </c>
    </row>
    <row r="8" spans="1:5" ht="14.25" customHeight="1">
      <c r="A8" s="47"/>
      <c r="B8" s="5" t="s">
        <v>11</v>
      </c>
      <c r="C8" s="7">
        <v>557.04000000000008</v>
      </c>
      <c r="D8" s="3" t="s">
        <v>8</v>
      </c>
    </row>
    <row r="9" spans="1:5" ht="14.25" customHeight="1">
      <c r="A9" s="47"/>
      <c r="B9" s="5" t="s">
        <v>12</v>
      </c>
      <c r="C9" s="7">
        <v>1050</v>
      </c>
      <c r="D9" s="3" t="s">
        <v>8</v>
      </c>
    </row>
    <row r="10" spans="1:5" ht="14.25" customHeight="1">
      <c r="A10" s="47" t="s">
        <v>13</v>
      </c>
      <c r="B10" s="5" t="s">
        <v>10</v>
      </c>
      <c r="C10" s="7">
        <v>300</v>
      </c>
      <c r="D10" s="3" t="s">
        <v>8</v>
      </c>
      <c r="E10" s="1" t="s">
        <v>74</v>
      </c>
    </row>
    <row r="11" spans="1:5" ht="14.25" customHeight="1">
      <c r="A11" s="47"/>
      <c r="B11" s="5" t="s">
        <v>11</v>
      </c>
      <c r="C11" s="7">
        <v>439.56</v>
      </c>
      <c r="D11" s="3" t="s">
        <v>8</v>
      </c>
    </row>
    <row r="12" spans="1:5" ht="14.25" customHeight="1">
      <c r="A12" s="47"/>
      <c r="B12" s="5" t="s">
        <v>12</v>
      </c>
      <c r="C12" s="7">
        <v>538.05809977920001</v>
      </c>
      <c r="D12" s="3" t="s">
        <v>8</v>
      </c>
    </row>
    <row r="13" spans="1:5" ht="14.25" customHeight="1">
      <c r="A13" s="47" t="s">
        <v>14</v>
      </c>
      <c r="B13" s="5" t="s">
        <v>15</v>
      </c>
      <c r="C13" s="7">
        <v>314.85267926639995</v>
      </c>
      <c r="D13" s="3" t="s">
        <v>8</v>
      </c>
    </row>
    <row r="14" spans="1:5" ht="14.25" customHeight="1">
      <c r="A14" s="47"/>
      <c r="B14" s="5" t="s">
        <v>11</v>
      </c>
      <c r="C14" s="7">
        <v>425.7162987264</v>
      </c>
      <c r="D14" s="3" t="s">
        <v>8</v>
      </c>
    </row>
    <row r="15" spans="1:5" ht="14.25" customHeight="1">
      <c r="A15" s="47"/>
      <c r="B15" s="5" t="s">
        <v>12</v>
      </c>
      <c r="C15" s="7">
        <v>538.05809977920001</v>
      </c>
      <c r="D15" s="3" t="s">
        <v>8</v>
      </c>
    </row>
    <row r="16" spans="1:5" ht="14.25" customHeight="1">
      <c r="A16" s="4" t="s">
        <v>16</v>
      </c>
      <c r="B16" s="5" t="s">
        <v>17</v>
      </c>
      <c r="C16" s="7">
        <v>172.92</v>
      </c>
      <c r="D16" s="3" t="s">
        <v>8</v>
      </c>
    </row>
    <row r="17" spans="1:4" ht="14.25" customHeight="1">
      <c r="A17" s="8" t="s">
        <v>18</v>
      </c>
      <c r="B17" s="5"/>
      <c r="C17" s="7">
        <v>81.84</v>
      </c>
      <c r="D17" s="3" t="s">
        <v>8</v>
      </c>
    </row>
    <row r="18" spans="1:4" ht="14.25" customHeight="1">
      <c r="A18" s="8" t="s">
        <v>19</v>
      </c>
      <c r="B18" s="5"/>
      <c r="C18" s="7">
        <v>114.84</v>
      </c>
      <c r="D18" s="3" t="s">
        <v>8</v>
      </c>
    </row>
    <row r="19" spans="1:4" ht="14.25" customHeight="1">
      <c r="A19" s="8" t="s">
        <v>20</v>
      </c>
      <c r="B19" s="5"/>
      <c r="C19" s="7">
        <v>135.96</v>
      </c>
      <c r="D19" s="3" t="s">
        <v>8</v>
      </c>
    </row>
    <row r="20" spans="1:4" ht="14.25" customHeight="1">
      <c r="A20" s="8" t="s">
        <v>21</v>
      </c>
      <c r="B20" s="5"/>
      <c r="C20" s="7">
        <v>217.80000000000004</v>
      </c>
      <c r="D20" s="3" t="s">
        <v>8</v>
      </c>
    </row>
    <row r="21" spans="1:4" ht="14.25" customHeight="1">
      <c r="A21" s="42" t="s">
        <v>22</v>
      </c>
      <c r="B21" s="42"/>
      <c r="C21" s="42"/>
      <c r="D21" s="42"/>
    </row>
    <row r="22" spans="1:4" ht="28.5" customHeight="1">
      <c r="A22" s="6" t="s">
        <v>75</v>
      </c>
      <c r="B22" s="6">
        <v>1000</v>
      </c>
      <c r="C22" s="7">
        <v>9900</v>
      </c>
      <c r="D22" s="3" t="s">
        <v>8</v>
      </c>
    </row>
    <row r="23" spans="1:4" ht="14.25" customHeight="1">
      <c r="A23" s="6" t="s">
        <v>23</v>
      </c>
      <c r="B23" s="6">
        <v>1000</v>
      </c>
      <c r="C23" s="7">
        <v>10400</v>
      </c>
      <c r="D23" s="3" t="s">
        <v>8</v>
      </c>
    </row>
    <row r="24" spans="1:4" ht="14.25" customHeight="1">
      <c r="A24" s="6" t="s">
        <v>24</v>
      </c>
      <c r="B24" s="6">
        <v>400</v>
      </c>
      <c r="C24" s="7">
        <v>2700</v>
      </c>
      <c r="D24" s="3" t="s">
        <v>8</v>
      </c>
    </row>
    <row r="25" spans="1:4" ht="14.25" customHeight="1">
      <c r="A25" s="6" t="s">
        <v>25</v>
      </c>
      <c r="B25" s="6">
        <v>400</v>
      </c>
      <c r="C25" s="7">
        <v>2700</v>
      </c>
      <c r="D25" s="3" t="s">
        <v>8</v>
      </c>
    </row>
    <row r="26" spans="1:4" ht="14.25" customHeight="1">
      <c r="A26" s="6" t="s">
        <v>26</v>
      </c>
      <c r="B26" s="6">
        <v>250</v>
      </c>
      <c r="C26" s="7">
        <v>2200</v>
      </c>
      <c r="D26" s="3" t="s">
        <v>8</v>
      </c>
    </row>
    <row r="27" spans="1:4" ht="14.25" customHeight="1">
      <c r="A27" s="6" t="s">
        <v>27</v>
      </c>
      <c r="B27" s="6">
        <v>250</v>
      </c>
      <c r="C27" s="7">
        <v>2200</v>
      </c>
      <c r="D27" s="3" t="s">
        <v>8</v>
      </c>
    </row>
    <row r="28" spans="1:4" ht="14.25" customHeight="1">
      <c r="A28" s="42" t="s">
        <v>28</v>
      </c>
      <c r="B28" s="42"/>
      <c r="C28" s="42"/>
      <c r="D28" s="42"/>
    </row>
    <row r="29" spans="1:4" s="12" customFormat="1" ht="21.75" customHeight="1">
      <c r="A29" s="9" t="s">
        <v>29</v>
      </c>
      <c r="B29" s="6">
        <v>2000</v>
      </c>
      <c r="C29" s="10">
        <v>14000</v>
      </c>
      <c r="D29" s="11" t="s">
        <v>8</v>
      </c>
    </row>
    <row r="30" spans="1:4" s="12" customFormat="1" ht="21" customHeight="1">
      <c r="A30" s="6" t="s">
        <v>30</v>
      </c>
      <c r="B30" s="6"/>
      <c r="C30" s="10">
        <v>9800</v>
      </c>
      <c r="D30" s="11"/>
    </row>
    <row r="31" spans="1:4" ht="14.25" customHeight="1">
      <c r="A31" s="6" t="s">
        <v>31</v>
      </c>
      <c r="B31" s="6">
        <v>400</v>
      </c>
      <c r="C31" s="7">
        <v>2220</v>
      </c>
      <c r="D31" s="3" t="s">
        <v>8</v>
      </c>
    </row>
    <row r="32" spans="1:4" ht="14.25" customHeight="1">
      <c r="A32" s="6" t="s">
        <v>32</v>
      </c>
      <c r="B32" s="6">
        <v>400</v>
      </c>
      <c r="C32" s="7">
        <v>2220</v>
      </c>
      <c r="D32" s="3" t="s">
        <v>8</v>
      </c>
    </row>
    <row r="33" spans="1:4" ht="14.25" customHeight="1">
      <c r="A33" s="6" t="s">
        <v>33</v>
      </c>
      <c r="B33" s="6">
        <v>250</v>
      </c>
      <c r="C33" s="7">
        <v>2100</v>
      </c>
      <c r="D33" s="3" t="s">
        <v>8</v>
      </c>
    </row>
    <row r="34" spans="1:4" ht="14.25" customHeight="1">
      <c r="A34" s="6" t="s">
        <v>34</v>
      </c>
      <c r="B34" s="6">
        <v>250</v>
      </c>
      <c r="C34" s="7">
        <v>2100</v>
      </c>
      <c r="D34" s="3" t="s">
        <v>8</v>
      </c>
    </row>
    <row r="35" spans="1:4" ht="14.25" customHeight="1">
      <c r="A35" s="6" t="s">
        <v>35</v>
      </c>
      <c r="B35" s="6">
        <v>150</v>
      </c>
      <c r="C35" s="7">
        <v>1149.5</v>
      </c>
      <c r="D35" s="3" t="s">
        <v>8</v>
      </c>
    </row>
    <row r="36" spans="1:4" ht="14.25" customHeight="1">
      <c r="A36" s="6" t="s">
        <v>36</v>
      </c>
      <c r="B36" s="6">
        <v>150</v>
      </c>
      <c r="C36" s="7">
        <v>1084.6000000000001</v>
      </c>
      <c r="D36" s="3" t="s">
        <v>8</v>
      </c>
    </row>
    <row r="37" spans="1:4" ht="14.25" customHeight="1">
      <c r="A37" s="6" t="s">
        <v>37</v>
      </c>
      <c r="B37" s="6">
        <v>70</v>
      </c>
      <c r="C37" s="7">
        <v>1045</v>
      </c>
      <c r="D37" s="3" t="s">
        <v>8</v>
      </c>
    </row>
    <row r="38" spans="1:4" ht="14.25" customHeight="1">
      <c r="A38" s="6" t="s">
        <v>38</v>
      </c>
      <c r="B38" s="6">
        <v>70</v>
      </c>
      <c r="C38" s="7">
        <v>993.3</v>
      </c>
      <c r="D38" s="3" t="s">
        <v>8</v>
      </c>
    </row>
    <row r="39" spans="1:4" ht="14.25" customHeight="1">
      <c r="A39" s="42" t="s">
        <v>39</v>
      </c>
      <c r="B39" s="42"/>
      <c r="C39" s="42"/>
      <c r="D39" s="42"/>
    </row>
    <row r="40" spans="1:4" ht="14.25" customHeight="1">
      <c r="A40" s="6" t="s">
        <v>40</v>
      </c>
      <c r="B40" s="6"/>
      <c r="C40" s="7">
        <v>919.65139552440007</v>
      </c>
      <c r="D40" s="3" t="s">
        <v>8</v>
      </c>
    </row>
    <row r="41" spans="1:4" ht="14.25" customHeight="1">
      <c r="A41" s="9" t="s">
        <v>41</v>
      </c>
      <c r="B41" s="3"/>
      <c r="C41" s="7">
        <v>1300</v>
      </c>
      <c r="D41" s="3" t="s">
        <v>8</v>
      </c>
    </row>
    <row r="42" spans="1:4" ht="14.25" customHeight="1">
      <c r="A42" s="9" t="s">
        <v>42</v>
      </c>
      <c r="B42" s="3"/>
      <c r="C42" s="7">
        <v>1300</v>
      </c>
      <c r="D42" s="3" t="s">
        <v>8</v>
      </c>
    </row>
    <row r="43" spans="1:4" ht="14.25" customHeight="1">
      <c r="A43" s="42" t="s">
        <v>43</v>
      </c>
      <c r="B43" s="42"/>
      <c r="C43" s="42"/>
      <c r="D43" s="42"/>
    </row>
    <row r="44" spans="1:4" ht="14.25" customHeight="1">
      <c r="A44" s="6" t="s">
        <v>44</v>
      </c>
      <c r="B44" s="6">
        <v>250</v>
      </c>
      <c r="C44" s="7">
        <v>2800</v>
      </c>
      <c r="D44" s="3" t="s">
        <v>8</v>
      </c>
    </row>
    <row r="45" spans="1:4" ht="14.25" customHeight="1">
      <c r="A45" s="6" t="s">
        <v>45</v>
      </c>
      <c r="B45" s="6">
        <v>400</v>
      </c>
      <c r="C45" s="7">
        <v>3500</v>
      </c>
      <c r="D45" s="3" t="s">
        <v>8</v>
      </c>
    </row>
    <row r="46" spans="1:4" ht="14.25" customHeight="1">
      <c r="A46" s="42" t="s">
        <v>46</v>
      </c>
      <c r="B46" s="42"/>
      <c r="C46" s="42"/>
      <c r="D46" s="42"/>
    </row>
    <row r="47" spans="1:4" ht="14.25" customHeight="1">
      <c r="A47" s="6" t="s">
        <v>47</v>
      </c>
      <c r="B47" s="6">
        <v>250</v>
      </c>
      <c r="C47" s="7">
        <v>2600</v>
      </c>
      <c r="D47" s="3" t="s">
        <v>8</v>
      </c>
    </row>
    <row r="48" spans="1:4" ht="14.25" customHeight="1">
      <c r="A48" s="6" t="s">
        <v>48</v>
      </c>
      <c r="B48" s="6">
        <v>400</v>
      </c>
      <c r="C48" s="7">
        <v>2780</v>
      </c>
      <c r="D48" s="3" t="s">
        <v>8</v>
      </c>
    </row>
    <row r="49" spans="1:247" ht="14.25" customHeight="1">
      <c r="A49" s="42" t="s">
        <v>49</v>
      </c>
      <c r="B49" s="42"/>
      <c r="C49" s="42"/>
      <c r="D49" s="42"/>
    </row>
    <row r="50" spans="1:247" ht="14.25" customHeight="1">
      <c r="A50" s="6" t="s">
        <v>50</v>
      </c>
      <c r="B50" s="6">
        <v>250</v>
      </c>
      <c r="C50" s="7">
        <v>2500</v>
      </c>
      <c r="D50" s="3" t="s">
        <v>8</v>
      </c>
    </row>
    <row r="51" spans="1:247" ht="14.25" customHeight="1">
      <c r="A51" s="6" t="s">
        <v>51</v>
      </c>
      <c r="B51" s="6">
        <v>400</v>
      </c>
      <c r="C51" s="7">
        <v>2700</v>
      </c>
      <c r="D51" s="3" t="s">
        <v>8</v>
      </c>
    </row>
    <row r="52" spans="1:247" ht="14.25" customHeight="1">
      <c r="A52" s="42" t="s">
        <v>52</v>
      </c>
      <c r="B52" s="42"/>
      <c r="C52" s="42"/>
      <c r="D52" s="42"/>
    </row>
    <row r="53" spans="1:247" ht="14.25" customHeight="1">
      <c r="A53" s="6" t="s">
        <v>133</v>
      </c>
      <c r="B53" s="6"/>
      <c r="C53" s="7">
        <v>1900</v>
      </c>
      <c r="D53" s="3" t="s">
        <v>8</v>
      </c>
    </row>
    <row r="54" spans="1:247" ht="14.25" customHeight="1">
      <c r="A54" s="42" t="s">
        <v>53</v>
      </c>
      <c r="B54" s="42"/>
      <c r="C54" s="42"/>
      <c r="D54" s="42"/>
    </row>
    <row r="55" spans="1:247" s="16" customFormat="1" ht="14.25" customHeight="1">
      <c r="A55" s="13" t="s">
        <v>73</v>
      </c>
      <c r="B55" s="13">
        <v>400</v>
      </c>
      <c r="C55" s="14">
        <v>2612.5</v>
      </c>
      <c r="D55" s="15" t="s">
        <v>8</v>
      </c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</row>
    <row r="56" spans="1:247" s="16" customFormat="1" ht="14.25" customHeight="1">
      <c r="A56" s="13" t="s">
        <v>54</v>
      </c>
      <c r="B56" s="13">
        <v>250</v>
      </c>
      <c r="C56" s="14">
        <v>2028.25</v>
      </c>
      <c r="D56" s="15" t="s">
        <v>8</v>
      </c>
      <c r="F56" s="16" t="s">
        <v>55</v>
      </c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</row>
    <row r="57" spans="1:247" s="16" customFormat="1" ht="14.25" customHeight="1">
      <c r="A57" s="13" t="s">
        <v>56</v>
      </c>
      <c r="B57" s="13">
        <v>150</v>
      </c>
      <c r="C57" s="14">
        <v>1945.6</v>
      </c>
      <c r="D57" s="15" t="s">
        <v>8</v>
      </c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</row>
    <row r="58" spans="1:247" s="16" customFormat="1" ht="14.25" customHeight="1">
      <c r="A58" s="13" t="s">
        <v>57</v>
      </c>
      <c r="B58" s="13">
        <v>100</v>
      </c>
      <c r="C58" s="14">
        <v>1887.65</v>
      </c>
      <c r="D58" s="15" t="s">
        <v>8</v>
      </c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</row>
    <row r="59" spans="1:247" s="16" customFormat="1" ht="14.25" customHeight="1">
      <c r="A59" s="13" t="s">
        <v>58</v>
      </c>
      <c r="B59" s="13">
        <v>250</v>
      </c>
      <c r="C59" s="14">
        <v>2028.25</v>
      </c>
      <c r="D59" s="15" t="s">
        <v>8</v>
      </c>
      <c r="F59" s="16" t="s">
        <v>55</v>
      </c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</row>
    <row r="60" spans="1:247" s="16" customFormat="1" ht="14.25" customHeight="1">
      <c r="A60" s="13" t="s">
        <v>59</v>
      </c>
      <c r="B60" s="13">
        <v>150</v>
      </c>
      <c r="C60" s="14">
        <v>1945.6</v>
      </c>
      <c r="D60" s="15" t="s">
        <v>8</v>
      </c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</row>
    <row r="61" spans="1:247" s="16" customFormat="1" ht="14.25" customHeight="1">
      <c r="A61" s="13" t="s">
        <v>60</v>
      </c>
      <c r="B61" s="13">
        <v>100</v>
      </c>
      <c r="C61" s="14">
        <v>1887.65</v>
      </c>
      <c r="D61" s="15" t="s">
        <v>8</v>
      </c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</row>
    <row r="62" spans="1:247" s="16" customFormat="1" ht="14.25" customHeight="1">
      <c r="A62" s="19" t="s">
        <v>61</v>
      </c>
      <c r="B62" s="13">
        <v>70</v>
      </c>
      <c r="C62" s="14">
        <v>1887.65</v>
      </c>
      <c r="D62" s="15" t="s">
        <v>8</v>
      </c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</row>
    <row r="63" spans="1:247" s="16" customFormat="1" ht="14.25" customHeight="1">
      <c r="A63" s="13" t="s">
        <v>62</v>
      </c>
      <c r="B63" s="13">
        <v>70</v>
      </c>
      <c r="C63" s="14">
        <v>1472.5</v>
      </c>
      <c r="D63" s="15" t="s">
        <v>8</v>
      </c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</row>
    <row r="64" spans="1:247" s="16" customFormat="1" ht="14.25" customHeight="1">
      <c r="A64" s="45" t="s">
        <v>63</v>
      </c>
      <c r="B64" s="45"/>
      <c r="C64" s="46"/>
      <c r="D64" s="45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</row>
    <row r="65" spans="1:247" s="16" customFormat="1" ht="14.25" customHeight="1">
      <c r="A65" s="13" t="s">
        <v>64</v>
      </c>
      <c r="B65" s="20">
        <v>400</v>
      </c>
      <c r="C65" s="22">
        <v>2030</v>
      </c>
      <c r="D65" s="21" t="s">
        <v>8</v>
      </c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</row>
    <row r="66" spans="1:247" s="16" customFormat="1" ht="14.25" customHeight="1">
      <c r="A66" s="13" t="s">
        <v>65</v>
      </c>
      <c r="B66" s="20">
        <v>250</v>
      </c>
      <c r="C66" s="22">
        <v>1805</v>
      </c>
      <c r="D66" s="21" t="s">
        <v>8</v>
      </c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</row>
    <row r="67" spans="1:247" s="16" customFormat="1" ht="14.25" customHeight="1">
      <c r="A67" s="13" t="s">
        <v>66</v>
      </c>
      <c r="B67" s="20">
        <v>250</v>
      </c>
      <c r="C67" s="22">
        <v>1805</v>
      </c>
      <c r="D67" s="21" t="s">
        <v>8</v>
      </c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</row>
    <row r="68" spans="1:247" s="16" customFormat="1" ht="14.25" customHeight="1">
      <c r="A68" s="18" t="s">
        <v>67</v>
      </c>
      <c r="B68" s="20">
        <v>125</v>
      </c>
      <c r="C68" s="22">
        <v>1349</v>
      </c>
      <c r="D68" s="21" t="s">
        <v>8</v>
      </c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</row>
    <row r="69" spans="1:247" s="16" customFormat="1" ht="14.25" customHeight="1">
      <c r="A69" s="43" t="s">
        <v>68</v>
      </c>
      <c r="B69" s="43"/>
      <c r="C69" s="44"/>
      <c r="D69" s="43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</row>
    <row r="70" spans="1:247" s="16" customFormat="1" ht="14.25" customHeight="1">
      <c r="A70" s="13" t="s">
        <v>69</v>
      </c>
      <c r="B70" s="13"/>
      <c r="C70" s="14">
        <v>1200</v>
      </c>
      <c r="D70" s="15" t="s">
        <v>8</v>
      </c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</row>
    <row r="71" spans="1:247" s="16" customFormat="1" ht="14.25" customHeight="1">
      <c r="A71" s="13" t="s">
        <v>70</v>
      </c>
      <c r="B71" s="13"/>
      <c r="C71" s="14">
        <v>1163.3012238078002</v>
      </c>
      <c r="D71" s="15" t="s">
        <v>8</v>
      </c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</row>
    <row r="72" spans="1:247" ht="14.25" customHeight="1">
      <c r="A72" s="42" t="s">
        <v>71</v>
      </c>
      <c r="B72" s="42"/>
      <c r="C72" s="42"/>
      <c r="D72" s="42"/>
    </row>
    <row r="73" spans="1:247" ht="14.25" customHeight="1">
      <c r="A73" s="3" t="s">
        <v>72</v>
      </c>
      <c r="B73" s="3">
        <v>20</v>
      </c>
      <c r="C73" s="7">
        <v>627</v>
      </c>
      <c r="D73" s="3" t="s">
        <v>8</v>
      </c>
    </row>
    <row r="74" spans="1:247" ht="14.25" customHeight="1">
      <c r="A74" s="3" t="s">
        <v>72</v>
      </c>
      <c r="B74" s="3">
        <v>30</v>
      </c>
      <c r="C74" s="7">
        <v>924.00000000000011</v>
      </c>
      <c r="D74" s="3" t="s">
        <v>8</v>
      </c>
    </row>
  </sheetData>
  <sheetProtection selectLockedCells="1" selectUnlockedCells="1"/>
  <mergeCells count="17">
    <mergeCell ref="A2:A3"/>
    <mergeCell ref="B2:B3"/>
    <mergeCell ref="A4:D4"/>
    <mergeCell ref="A5:A9"/>
    <mergeCell ref="A10:A12"/>
    <mergeCell ref="A13:A15"/>
    <mergeCell ref="A21:D21"/>
    <mergeCell ref="A28:D28"/>
    <mergeCell ref="A39:D39"/>
    <mergeCell ref="A43:D43"/>
    <mergeCell ref="A46:D46"/>
    <mergeCell ref="A69:D69"/>
    <mergeCell ref="A72:D72"/>
    <mergeCell ref="A49:D49"/>
    <mergeCell ref="A52:D52"/>
    <mergeCell ref="A54:D54"/>
    <mergeCell ref="A64:D64"/>
  </mergeCells>
  <pageMargins left="0.1701388888888889" right="0.17986111111111111" top="0.55972222222222223" bottom="0.32013888888888886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workbookViewId="0">
      <selection activeCell="L1" sqref="L1"/>
    </sheetView>
  </sheetViews>
  <sheetFormatPr defaultColWidth="11.5703125" defaultRowHeight="14.1" customHeight="1"/>
  <cols>
    <col min="1" max="1" width="61.140625" style="27" customWidth="1"/>
    <col min="2" max="4" width="9.42578125" style="27" customWidth="1"/>
    <col min="5" max="256" width="11.5703125" style="27"/>
    <col min="257" max="257" width="61.140625" style="27" customWidth="1"/>
    <col min="258" max="260" width="9.42578125" style="27" customWidth="1"/>
    <col min="261" max="512" width="11.5703125" style="27"/>
    <col min="513" max="513" width="61.140625" style="27" customWidth="1"/>
    <col min="514" max="516" width="9.42578125" style="27" customWidth="1"/>
    <col min="517" max="768" width="11.5703125" style="27"/>
    <col min="769" max="769" width="61.140625" style="27" customWidth="1"/>
    <col min="770" max="772" width="9.42578125" style="27" customWidth="1"/>
    <col min="773" max="1024" width="11.5703125" style="27"/>
    <col min="1025" max="1025" width="61.140625" style="27" customWidth="1"/>
    <col min="1026" max="1028" width="9.42578125" style="27" customWidth="1"/>
    <col min="1029" max="1280" width="11.5703125" style="27"/>
    <col min="1281" max="1281" width="61.140625" style="27" customWidth="1"/>
    <col min="1282" max="1284" width="9.42578125" style="27" customWidth="1"/>
    <col min="1285" max="1536" width="11.5703125" style="27"/>
    <col min="1537" max="1537" width="61.140625" style="27" customWidth="1"/>
    <col min="1538" max="1540" width="9.42578125" style="27" customWidth="1"/>
    <col min="1541" max="1792" width="11.5703125" style="27"/>
    <col min="1793" max="1793" width="61.140625" style="27" customWidth="1"/>
    <col min="1794" max="1796" width="9.42578125" style="27" customWidth="1"/>
    <col min="1797" max="2048" width="11.5703125" style="27"/>
    <col min="2049" max="2049" width="61.140625" style="27" customWidth="1"/>
    <col min="2050" max="2052" width="9.42578125" style="27" customWidth="1"/>
    <col min="2053" max="2304" width="11.5703125" style="27"/>
    <col min="2305" max="2305" width="61.140625" style="27" customWidth="1"/>
    <col min="2306" max="2308" width="9.42578125" style="27" customWidth="1"/>
    <col min="2309" max="2560" width="11.5703125" style="27"/>
    <col min="2561" max="2561" width="61.140625" style="27" customWidth="1"/>
    <col min="2562" max="2564" width="9.42578125" style="27" customWidth="1"/>
    <col min="2565" max="2816" width="11.5703125" style="27"/>
    <col min="2817" max="2817" width="61.140625" style="27" customWidth="1"/>
    <col min="2818" max="2820" width="9.42578125" style="27" customWidth="1"/>
    <col min="2821" max="3072" width="11.5703125" style="27"/>
    <col min="3073" max="3073" width="61.140625" style="27" customWidth="1"/>
    <col min="3074" max="3076" width="9.42578125" style="27" customWidth="1"/>
    <col min="3077" max="3328" width="11.5703125" style="27"/>
    <col min="3329" max="3329" width="61.140625" style="27" customWidth="1"/>
    <col min="3330" max="3332" width="9.42578125" style="27" customWidth="1"/>
    <col min="3333" max="3584" width="11.5703125" style="27"/>
    <col min="3585" max="3585" width="61.140625" style="27" customWidth="1"/>
    <col min="3586" max="3588" width="9.42578125" style="27" customWidth="1"/>
    <col min="3589" max="3840" width="11.5703125" style="27"/>
    <col min="3841" max="3841" width="61.140625" style="27" customWidth="1"/>
    <col min="3842" max="3844" width="9.42578125" style="27" customWidth="1"/>
    <col min="3845" max="4096" width="11.5703125" style="27"/>
    <col min="4097" max="4097" width="61.140625" style="27" customWidth="1"/>
    <col min="4098" max="4100" width="9.42578125" style="27" customWidth="1"/>
    <col min="4101" max="4352" width="11.5703125" style="27"/>
    <col min="4353" max="4353" width="61.140625" style="27" customWidth="1"/>
    <col min="4354" max="4356" width="9.42578125" style="27" customWidth="1"/>
    <col min="4357" max="4608" width="11.5703125" style="27"/>
    <col min="4609" max="4609" width="61.140625" style="27" customWidth="1"/>
    <col min="4610" max="4612" width="9.42578125" style="27" customWidth="1"/>
    <col min="4613" max="4864" width="11.5703125" style="27"/>
    <col min="4865" max="4865" width="61.140625" style="27" customWidth="1"/>
    <col min="4866" max="4868" width="9.42578125" style="27" customWidth="1"/>
    <col min="4869" max="5120" width="11.5703125" style="27"/>
    <col min="5121" max="5121" width="61.140625" style="27" customWidth="1"/>
    <col min="5122" max="5124" width="9.42578125" style="27" customWidth="1"/>
    <col min="5125" max="5376" width="11.5703125" style="27"/>
    <col min="5377" max="5377" width="61.140625" style="27" customWidth="1"/>
    <col min="5378" max="5380" width="9.42578125" style="27" customWidth="1"/>
    <col min="5381" max="5632" width="11.5703125" style="27"/>
    <col min="5633" max="5633" width="61.140625" style="27" customWidth="1"/>
    <col min="5634" max="5636" width="9.42578125" style="27" customWidth="1"/>
    <col min="5637" max="5888" width="11.5703125" style="27"/>
    <col min="5889" max="5889" width="61.140625" style="27" customWidth="1"/>
    <col min="5890" max="5892" width="9.42578125" style="27" customWidth="1"/>
    <col min="5893" max="6144" width="11.5703125" style="27"/>
    <col min="6145" max="6145" width="61.140625" style="27" customWidth="1"/>
    <col min="6146" max="6148" width="9.42578125" style="27" customWidth="1"/>
    <col min="6149" max="6400" width="11.5703125" style="27"/>
    <col min="6401" max="6401" width="61.140625" style="27" customWidth="1"/>
    <col min="6402" max="6404" width="9.42578125" style="27" customWidth="1"/>
    <col min="6405" max="6656" width="11.5703125" style="27"/>
    <col min="6657" max="6657" width="61.140625" style="27" customWidth="1"/>
    <col min="6658" max="6660" width="9.42578125" style="27" customWidth="1"/>
    <col min="6661" max="6912" width="11.5703125" style="27"/>
    <col min="6913" max="6913" width="61.140625" style="27" customWidth="1"/>
    <col min="6914" max="6916" width="9.42578125" style="27" customWidth="1"/>
    <col min="6917" max="7168" width="11.5703125" style="27"/>
    <col min="7169" max="7169" width="61.140625" style="27" customWidth="1"/>
    <col min="7170" max="7172" width="9.42578125" style="27" customWidth="1"/>
    <col min="7173" max="7424" width="11.5703125" style="27"/>
    <col min="7425" max="7425" width="61.140625" style="27" customWidth="1"/>
    <col min="7426" max="7428" width="9.42578125" style="27" customWidth="1"/>
    <col min="7429" max="7680" width="11.5703125" style="27"/>
    <col min="7681" max="7681" width="61.140625" style="27" customWidth="1"/>
    <col min="7682" max="7684" width="9.42578125" style="27" customWidth="1"/>
    <col min="7685" max="7936" width="11.5703125" style="27"/>
    <col min="7937" max="7937" width="61.140625" style="27" customWidth="1"/>
    <col min="7938" max="7940" width="9.42578125" style="27" customWidth="1"/>
    <col min="7941" max="8192" width="11.5703125" style="27"/>
    <col min="8193" max="8193" width="61.140625" style="27" customWidth="1"/>
    <col min="8194" max="8196" width="9.42578125" style="27" customWidth="1"/>
    <col min="8197" max="8448" width="11.5703125" style="27"/>
    <col min="8449" max="8449" width="61.140625" style="27" customWidth="1"/>
    <col min="8450" max="8452" width="9.42578125" style="27" customWidth="1"/>
    <col min="8453" max="8704" width="11.5703125" style="27"/>
    <col min="8705" max="8705" width="61.140625" style="27" customWidth="1"/>
    <col min="8706" max="8708" width="9.42578125" style="27" customWidth="1"/>
    <col min="8709" max="8960" width="11.5703125" style="27"/>
    <col min="8961" max="8961" width="61.140625" style="27" customWidth="1"/>
    <col min="8962" max="8964" width="9.42578125" style="27" customWidth="1"/>
    <col min="8965" max="9216" width="11.5703125" style="27"/>
    <col min="9217" max="9217" width="61.140625" style="27" customWidth="1"/>
    <col min="9218" max="9220" width="9.42578125" style="27" customWidth="1"/>
    <col min="9221" max="9472" width="11.5703125" style="27"/>
    <col min="9473" max="9473" width="61.140625" style="27" customWidth="1"/>
    <col min="9474" max="9476" width="9.42578125" style="27" customWidth="1"/>
    <col min="9477" max="9728" width="11.5703125" style="27"/>
    <col min="9729" max="9729" width="61.140625" style="27" customWidth="1"/>
    <col min="9730" max="9732" width="9.42578125" style="27" customWidth="1"/>
    <col min="9733" max="9984" width="11.5703125" style="27"/>
    <col min="9985" max="9985" width="61.140625" style="27" customWidth="1"/>
    <col min="9986" max="9988" width="9.42578125" style="27" customWidth="1"/>
    <col min="9989" max="10240" width="11.5703125" style="27"/>
    <col min="10241" max="10241" width="61.140625" style="27" customWidth="1"/>
    <col min="10242" max="10244" width="9.42578125" style="27" customWidth="1"/>
    <col min="10245" max="10496" width="11.5703125" style="27"/>
    <col min="10497" max="10497" width="61.140625" style="27" customWidth="1"/>
    <col min="10498" max="10500" width="9.42578125" style="27" customWidth="1"/>
    <col min="10501" max="10752" width="11.5703125" style="27"/>
    <col min="10753" max="10753" width="61.140625" style="27" customWidth="1"/>
    <col min="10754" max="10756" width="9.42578125" style="27" customWidth="1"/>
    <col min="10757" max="11008" width="11.5703125" style="27"/>
    <col min="11009" max="11009" width="61.140625" style="27" customWidth="1"/>
    <col min="11010" max="11012" width="9.42578125" style="27" customWidth="1"/>
    <col min="11013" max="11264" width="11.5703125" style="27"/>
    <col min="11265" max="11265" width="61.140625" style="27" customWidth="1"/>
    <col min="11266" max="11268" width="9.42578125" style="27" customWidth="1"/>
    <col min="11269" max="11520" width="11.5703125" style="27"/>
    <col min="11521" max="11521" width="61.140625" style="27" customWidth="1"/>
    <col min="11522" max="11524" width="9.42578125" style="27" customWidth="1"/>
    <col min="11525" max="11776" width="11.5703125" style="27"/>
    <col min="11777" max="11777" width="61.140625" style="27" customWidth="1"/>
    <col min="11778" max="11780" width="9.42578125" style="27" customWidth="1"/>
    <col min="11781" max="12032" width="11.5703125" style="27"/>
    <col min="12033" max="12033" width="61.140625" style="27" customWidth="1"/>
    <col min="12034" max="12036" width="9.42578125" style="27" customWidth="1"/>
    <col min="12037" max="12288" width="11.5703125" style="27"/>
    <col min="12289" max="12289" width="61.140625" style="27" customWidth="1"/>
    <col min="12290" max="12292" width="9.42578125" style="27" customWidth="1"/>
    <col min="12293" max="12544" width="11.5703125" style="27"/>
    <col min="12545" max="12545" width="61.140625" style="27" customWidth="1"/>
    <col min="12546" max="12548" width="9.42578125" style="27" customWidth="1"/>
    <col min="12549" max="12800" width="11.5703125" style="27"/>
    <col min="12801" max="12801" width="61.140625" style="27" customWidth="1"/>
    <col min="12802" max="12804" width="9.42578125" style="27" customWidth="1"/>
    <col min="12805" max="13056" width="11.5703125" style="27"/>
    <col min="13057" max="13057" width="61.140625" style="27" customWidth="1"/>
    <col min="13058" max="13060" width="9.42578125" style="27" customWidth="1"/>
    <col min="13061" max="13312" width="11.5703125" style="27"/>
    <col min="13313" max="13313" width="61.140625" style="27" customWidth="1"/>
    <col min="13314" max="13316" width="9.42578125" style="27" customWidth="1"/>
    <col min="13317" max="13568" width="11.5703125" style="27"/>
    <col min="13569" max="13569" width="61.140625" style="27" customWidth="1"/>
    <col min="13570" max="13572" width="9.42578125" style="27" customWidth="1"/>
    <col min="13573" max="13824" width="11.5703125" style="27"/>
    <col min="13825" max="13825" width="61.140625" style="27" customWidth="1"/>
    <col min="13826" max="13828" width="9.42578125" style="27" customWidth="1"/>
    <col min="13829" max="14080" width="11.5703125" style="27"/>
    <col min="14081" max="14081" width="61.140625" style="27" customWidth="1"/>
    <col min="14082" max="14084" width="9.42578125" style="27" customWidth="1"/>
    <col min="14085" max="14336" width="11.5703125" style="27"/>
    <col min="14337" max="14337" width="61.140625" style="27" customWidth="1"/>
    <col min="14338" max="14340" width="9.42578125" style="27" customWidth="1"/>
    <col min="14341" max="14592" width="11.5703125" style="27"/>
    <col min="14593" max="14593" width="61.140625" style="27" customWidth="1"/>
    <col min="14594" max="14596" width="9.42578125" style="27" customWidth="1"/>
    <col min="14597" max="14848" width="11.5703125" style="27"/>
    <col min="14849" max="14849" width="61.140625" style="27" customWidth="1"/>
    <col min="14850" max="14852" width="9.42578125" style="27" customWidth="1"/>
    <col min="14853" max="15104" width="11.5703125" style="27"/>
    <col min="15105" max="15105" width="61.140625" style="27" customWidth="1"/>
    <col min="15106" max="15108" width="9.42578125" style="27" customWidth="1"/>
    <col min="15109" max="15360" width="11.5703125" style="27"/>
    <col min="15361" max="15361" width="61.140625" style="27" customWidth="1"/>
    <col min="15362" max="15364" width="9.42578125" style="27" customWidth="1"/>
    <col min="15365" max="15616" width="11.5703125" style="27"/>
    <col min="15617" max="15617" width="61.140625" style="27" customWidth="1"/>
    <col min="15618" max="15620" width="9.42578125" style="27" customWidth="1"/>
    <col min="15621" max="15872" width="11.5703125" style="27"/>
    <col min="15873" max="15873" width="61.140625" style="27" customWidth="1"/>
    <col min="15874" max="15876" width="9.42578125" style="27" customWidth="1"/>
    <col min="15877" max="16128" width="11.5703125" style="27"/>
    <col min="16129" max="16129" width="61.140625" style="27" customWidth="1"/>
    <col min="16130" max="16132" width="9.42578125" style="27" customWidth="1"/>
    <col min="16133" max="16384" width="11.5703125" style="27"/>
  </cols>
  <sheetData>
    <row r="1" spans="1:13" ht="84.75" customHeight="1">
      <c r="A1" s="23" t="s">
        <v>76</v>
      </c>
      <c r="B1" s="24" t="s">
        <v>77</v>
      </c>
      <c r="C1" s="24" t="s">
        <v>78</v>
      </c>
      <c r="D1" s="25" t="s">
        <v>79</v>
      </c>
      <c r="E1" s="26" t="s">
        <v>80</v>
      </c>
      <c r="G1" s="27">
        <v>70</v>
      </c>
      <c r="H1" s="27">
        <v>53</v>
      </c>
      <c r="I1" s="27">
        <v>53</v>
      </c>
    </row>
    <row r="2" spans="1:13" ht="14.1" customHeight="1">
      <c r="A2" s="49" t="s">
        <v>81</v>
      </c>
      <c r="B2" s="49"/>
      <c r="C2" s="49"/>
      <c r="D2" s="49"/>
      <c r="E2" s="49"/>
      <c r="H2" s="28">
        <v>0.15</v>
      </c>
      <c r="I2" s="28">
        <v>0.2</v>
      </c>
    </row>
    <row r="3" spans="1:13" ht="27.75" customHeight="1">
      <c r="A3" s="23" t="s">
        <v>82</v>
      </c>
      <c r="B3" s="24">
        <f t="shared" ref="B3:B13" si="0">D3*1.1</f>
        <v>337.70000000000005</v>
      </c>
      <c r="C3" s="24">
        <f t="shared" ref="C3:C13" si="1">D3*1.05</f>
        <v>322.35000000000002</v>
      </c>
      <c r="D3" s="25">
        <v>307</v>
      </c>
      <c r="E3" s="26" t="s">
        <v>83</v>
      </c>
    </row>
    <row r="4" spans="1:13" ht="27.75" customHeight="1">
      <c r="A4" s="23" t="s">
        <v>84</v>
      </c>
      <c r="B4" s="24">
        <f t="shared" si="0"/>
        <v>348.70000000000005</v>
      </c>
      <c r="C4" s="24">
        <f t="shared" si="1"/>
        <v>332.85</v>
      </c>
      <c r="D4" s="25">
        <v>317</v>
      </c>
      <c r="E4" s="26" t="s">
        <v>83</v>
      </c>
      <c r="F4" s="27">
        <v>6.51</v>
      </c>
      <c r="G4" s="27">
        <f>F4*G1</f>
        <v>455.7</v>
      </c>
      <c r="H4" s="27">
        <f>G4*1.15</f>
        <v>524.05499999999995</v>
      </c>
      <c r="I4" s="27">
        <f>G4*1.2</f>
        <v>546.83999999999992</v>
      </c>
    </row>
    <row r="5" spans="1:13" ht="27.75" customHeight="1">
      <c r="A5" s="26" t="s">
        <v>85</v>
      </c>
      <c r="B5" s="24">
        <f t="shared" si="0"/>
        <v>699.6</v>
      </c>
      <c r="C5" s="24">
        <f t="shared" si="1"/>
        <v>667.80000000000007</v>
      </c>
      <c r="D5" s="25">
        <v>636</v>
      </c>
      <c r="E5" s="26" t="s">
        <v>86</v>
      </c>
      <c r="F5" s="27">
        <v>13.9</v>
      </c>
      <c r="G5" s="27">
        <f>F5*G1</f>
        <v>973</v>
      </c>
      <c r="H5" s="27">
        <f t="shared" ref="H5:H19" si="2">G5*1.15</f>
        <v>1118.9499999999998</v>
      </c>
      <c r="I5" s="27">
        <f t="shared" ref="I5:I19" si="3">G5*1.2</f>
        <v>1167.5999999999999</v>
      </c>
    </row>
    <row r="6" spans="1:13" ht="27.75" customHeight="1">
      <c r="A6" s="26" t="s">
        <v>87</v>
      </c>
      <c r="B6" s="24">
        <f t="shared" si="0"/>
        <v>616</v>
      </c>
      <c r="C6" s="24">
        <f>D6*1.05</f>
        <v>588</v>
      </c>
      <c r="D6" s="25">
        <v>560</v>
      </c>
      <c r="E6" s="26" t="s">
        <v>86</v>
      </c>
      <c r="F6" s="27">
        <v>12.7</v>
      </c>
      <c r="G6" s="27">
        <f>F6*G1</f>
        <v>889</v>
      </c>
      <c r="H6" s="27">
        <f t="shared" si="2"/>
        <v>1022.3499999999999</v>
      </c>
      <c r="I6" s="27">
        <f t="shared" si="3"/>
        <v>1066.8</v>
      </c>
      <c r="J6" s="27">
        <f>I6/C6</f>
        <v>1.8142857142857143</v>
      </c>
      <c r="L6" s="27">
        <v>14.4</v>
      </c>
      <c r="M6" s="27">
        <f>L6*0.88</f>
        <v>12.672000000000001</v>
      </c>
    </row>
    <row r="7" spans="1:13" ht="27.75" customHeight="1">
      <c r="A7" s="26" t="s">
        <v>88</v>
      </c>
      <c r="B7" s="24">
        <f t="shared" si="0"/>
        <v>720.50000000000011</v>
      </c>
      <c r="C7" s="24">
        <f t="shared" si="1"/>
        <v>687.75</v>
      </c>
      <c r="D7" s="29">
        <v>655</v>
      </c>
      <c r="E7" s="26" t="s">
        <v>86</v>
      </c>
      <c r="F7" s="27">
        <v>14.78</v>
      </c>
      <c r="G7" s="27">
        <f>F7*G1</f>
        <v>1034.5999999999999</v>
      </c>
      <c r="H7" s="27">
        <f t="shared" si="2"/>
        <v>1189.7899999999997</v>
      </c>
      <c r="I7" s="27">
        <f t="shared" si="3"/>
        <v>1241.5199999999998</v>
      </c>
      <c r="J7" s="27">
        <f>C7*J6</f>
        <v>1247.7750000000001</v>
      </c>
      <c r="L7" s="27">
        <v>16.8</v>
      </c>
      <c r="M7" s="27">
        <f>L7*0.88</f>
        <v>14.784000000000001</v>
      </c>
    </row>
    <row r="8" spans="1:13" ht="27.75" customHeight="1">
      <c r="A8" s="30" t="s">
        <v>89</v>
      </c>
      <c r="B8" s="24">
        <f t="shared" si="0"/>
        <v>371.8</v>
      </c>
      <c r="C8" s="24">
        <f t="shared" si="1"/>
        <v>354.90000000000003</v>
      </c>
      <c r="D8" s="31">
        <v>338</v>
      </c>
      <c r="E8" s="26"/>
      <c r="G8" s="27">
        <f t="shared" ref="G8:G21" si="4">F8*G5</f>
        <v>0</v>
      </c>
      <c r="H8" s="27">
        <f t="shared" si="2"/>
        <v>0</v>
      </c>
      <c r="I8" s="27">
        <f t="shared" si="3"/>
        <v>0</v>
      </c>
    </row>
    <row r="9" spans="1:13" ht="27.75" customHeight="1">
      <c r="A9" s="32" t="s">
        <v>90</v>
      </c>
      <c r="B9" s="24">
        <f t="shared" si="0"/>
        <v>371.8</v>
      </c>
      <c r="C9" s="24">
        <f t="shared" si="1"/>
        <v>354.90000000000003</v>
      </c>
      <c r="D9" s="31">
        <v>338</v>
      </c>
      <c r="E9" s="26"/>
      <c r="G9" s="27">
        <f t="shared" si="4"/>
        <v>0</v>
      </c>
      <c r="H9" s="27">
        <f t="shared" si="2"/>
        <v>0</v>
      </c>
      <c r="I9" s="27">
        <f t="shared" si="3"/>
        <v>0</v>
      </c>
    </row>
    <row r="10" spans="1:13" ht="27.75" customHeight="1">
      <c r="A10" s="30" t="s">
        <v>91</v>
      </c>
      <c r="B10" s="24">
        <f t="shared" si="0"/>
        <v>371.8</v>
      </c>
      <c r="C10" s="24">
        <f t="shared" si="1"/>
        <v>354.90000000000003</v>
      </c>
      <c r="D10" s="31">
        <v>338</v>
      </c>
      <c r="E10" s="26"/>
      <c r="G10" s="27">
        <f t="shared" si="4"/>
        <v>0</v>
      </c>
      <c r="H10" s="27">
        <f t="shared" si="2"/>
        <v>0</v>
      </c>
      <c r="I10" s="27">
        <f t="shared" si="3"/>
        <v>0</v>
      </c>
    </row>
    <row r="11" spans="1:13" ht="27.75" customHeight="1" thickBot="1">
      <c r="A11" s="32" t="s">
        <v>92</v>
      </c>
      <c r="B11" s="24">
        <f t="shared" si="0"/>
        <v>371.8</v>
      </c>
      <c r="C11" s="24">
        <f t="shared" si="1"/>
        <v>354.90000000000003</v>
      </c>
      <c r="D11" s="31">
        <v>338</v>
      </c>
      <c r="E11" s="26"/>
      <c r="G11" s="27">
        <f t="shared" si="4"/>
        <v>0</v>
      </c>
      <c r="H11" s="27">
        <f t="shared" si="2"/>
        <v>0</v>
      </c>
      <c r="I11" s="27">
        <f t="shared" si="3"/>
        <v>0</v>
      </c>
    </row>
    <row r="12" spans="1:13" ht="27.75" customHeight="1">
      <c r="A12" s="33" t="s">
        <v>93</v>
      </c>
      <c r="B12" s="24">
        <f t="shared" si="0"/>
        <v>624.80000000000007</v>
      </c>
      <c r="C12" s="24">
        <f t="shared" si="1"/>
        <v>596.4</v>
      </c>
      <c r="D12" s="34">
        <v>568</v>
      </c>
      <c r="E12" s="26" t="s">
        <v>86</v>
      </c>
      <c r="G12" s="27">
        <f t="shared" si="4"/>
        <v>0</v>
      </c>
      <c r="H12" s="27">
        <f t="shared" si="2"/>
        <v>0</v>
      </c>
      <c r="I12" s="27">
        <f t="shared" si="3"/>
        <v>0</v>
      </c>
    </row>
    <row r="13" spans="1:13" ht="27.75" customHeight="1">
      <c r="A13" s="35" t="s">
        <v>94</v>
      </c>
      <c r="B13" s="24">
        <f t="shared" si="0"/>
        <v>720.50000000000011</v>
      </c>
      <c r="C13" s="24">
        <f t="shared" si="1"/>
        <v>687.75</v>
      </c>
      <c r="D13" s="29">
        <v>655</v>
      </c>
      <c r="E13" s="26" t="s">
        <v>86</v>
      </c>
      <c r="G13" s="27">
        <f t="shared" si="4"/>
        <v>0</v>
      </c>
      <c r="H13" s="27">
        <f t="shared" si="2"/>
        <v>0</v>
      </c>
      <c r="I13" s="27">
        <f t="shared" si="3"/>
        <v>0</v>
      </c>
    </row>
    <row r="14" spans="1:13" ht="14.1" customHeight="1">
      <c r="A14" s="36" t="s">
        <v>95</v>
      </c>
      <c r="B14" s="24"/>
      <c r="C14" s="24"/>
      <c r="D14" s="25"/>
      <c r="E14" s="26"/>
      <c r="G14" s="27">
        <f t="shared" si="4"/>
        <v>0</v>
      </c>
      <c r="H14" s="27">
        <f t="shared" si="2"/>
        <v>0</v>
      </c>
      <c r="I14" s="27">
        <f t="shared" si="3"/>
        <v>0</v>
      </c>
    </row>
    <row r="15" spans="1:13" ht="24.75" customHeight="1">
      <c r="A15" s="26" t="s">
        <v>96</v>
      </c>
      <c r="B15" s="24">
        <f t="shared" ref="B15:B24" si="5">D15*1.1</f>
        <v>246.40000000000003</v>
      </c>
      <c r="C15" s="24">
        <f t="shared" ref="C15:C24" si="6">D15*1.05</f>
        <v>235.20000000000002</v>
      </c>
      <c r="D15" s="25">
        <v>224</v>
      </c>
      <c r="E15" s="26" t="s">
        <v>97</v>
      </c>
      <c r="F15" s="27">
        <v>5.0199999999999996</v>
      </c>
      <c r="G15" s="27">
        <f>F15*G1</f>
        <v>351.4</v>
      </c>
      <c r="H15" s="27">
        <f t="shared" si="2"/>
        <v>404.10999999999996</v>
      </c>
      <c r="I15" s="27">
        <f t="shared" si="3"/>
        <v>421.67999999999995</v>
      </c>
    </row>
    <row r="16" spans="1:13" ht="24.75" customHeight="1">
      <c r="A16" s="26" t="s">
        <v>98</v>
      </c>
      <c r="B16" s="24">
        <f t="shared" si="5"/>
        <v>255.20000000000002</v>
      </c>
      <c r="C16" s="24">
        <f t="shared" si="6"/>
        <v>243.60000000000002</v>
      </c>
      <c r="D16" s="25">
        <v>232</v>
      </c>
      <c r="E16" s="26" t="s">
        <v>86</v>
      </c>
      <c r="F16" s="27">
        <v>5.19</v>
      </c>
      <c r="G16" s="27">
        <f>F16*G1</f>
        <v>363.3</v>
      </c>
      <c r="H16" s="27">
        <f t="shared" si="2"/>
        <v>417.79499999999996</v>
      </c>
      <c r="I16" s="27">
        <f t="shared" si="3"/>
        <v>435.96</v>
      </c>
    </row>
    <row r="17" spans="1:11" ht="24.75" customHeight="1">
      <c r="A17" s="26" t="s">
        <v>99</v>
      </c>
      <c r="B17" s="24">
        <f t="shared" si="5"/>
        <v>268.40000000000003</v>
      </c>
      <c r="C17" s="24">
        <f t="shared" si="6"/>
        <v>256.2</v>
      </c>
      <c r="D17" s="25">
        <v>244</v>
      </c>
      <c r="E17" s="26" t="s">
        <v>86</v>
      </c>
      <c r="F17" s="27">
        <v>5.46</v>
      </c>
      <c r="G17" s="27">
        <f>F17*G1</f>
        <v>382.2</v>
      </c>
      <c r="H17" s="27">
        <f t="shared" si="2"/>
        <v>439.53</v>
      </c>
      <c r="I17" s="27">
        <f t="shared" si="3"/>
        <v>458.64</v>
      </c>
      <c r="J17" s="37">
        <f>G17*1.15</f>
        <v>439.53</v>
      </c>
      <c r="K17" s="37">
        <f>F17*44</f>
        <v>240.24</v>
      </c>
    </row>
    <row r="18" spans="1:11" ht="24.75" customHeight="1">
      <c r="A18" s="26" t="s">
        <v>100</v>
      </c>
      <c r="B18" s="24">
        <f>D18*1.1</f>
        <v>280.5</v>
      </c>
      <c r="C18" s="24">
        <f t="shared" si="6"/>
        <v>267.75</v>
      </c>
      <c r="D18" s="25">
        <v>255</v>
      </c>
      <c r="E18" s="26" t="s">
        <v>86</v>
      </c>
      <c r="F18" s="27">
        <v>5.72</v>
      </c>
      <c r="G18" s="27">
        <f>F18*G1</f>
        <v>400.4</v>
      </c>
      <c r="H18" s="27">
        <f t="shared" si="2"/>
        <v>460.45999999999992</v>
      </c>
      <c r="I18" s="27">
        <f t="shared" si="3"/>
        <v>480.47999999999996</v>
      </c>
    </row>
    <row r="19" spans="1:11" ht="24.75" customHeight="1">
      <c r="A19" s="26" t="s">
        <v>101</v>
      </c>
      <c r="B19" s="24">
        <f t="shared" si="5"/>
        <v>293.70000000000005</v>
      </c>
      <c r="C19" s="24">
        <f t="shared" si="6"/>
        <v>280.35000000000002</v>
      </c>
      <c r="D19" s="25">
        <v>267</v>
      </c>
      <c r="E19" s="26" t="s">
        <v>86</v>
      </c>
      <c r="F19" s="27">
        <v>5.98</v>
      </c>
      <c r="G19" s="27">
        <f>F19*G1</f>
        <v>418.6</v>
      </c>
      <c r="H19" s="27">
        <f t="shared" si="2"/>
        <v>481.39</v>
      </c>
      <c r="I19" s="27">
        <f t="shared" si="3"/>
        <v>502.32</v>
      </c>
    </row>
    <row r="20" spans="1:11" ht="24.75" customHeight="1">
      <c r="A20" s="30" t="s">
        <v>102</v>
      </c>
      <c r="B20" s="24">
        <f t="shared" si="5"/>
        <v>244.20000000000002</v>
      </c>
      <c r="C20" s="24">
        <f t="shared" si="6"/>
        <v>233.10000000000002</v>
      </c>
      <c r="D20" s="25">
        <v>222</v>
      </c>
      <c r="E20" s="26"/>
      <c r="G20" s="27">
        <f t="shared" si="4"/>
        <v>0</v>
      </c>
    </row>
    <row r="21" spans="1:11" ht="24.75" customHeight="1">
      <c r="A21" s="32" t="s">
        <v>103</v>
      </c>
      <c r="B21" s="24">
        <f t="shared" si="5"/>
        <v>250.8</v>
      </c>
      <c r="C21" s="24">
        <f t="shared" si="6"/>
        <v>239.4</v>
      </c>
      <c r="D21" s="25">
        <v>228</v>
      </c>
      <c r="E21" s="26"/>
      <c r="G21" s="27">
        <f t="shared" si="4"/>
        <v>0</v>
      </c>
    </row>
    <row r="22" spans="1:11" ht="24.75" customHeight="1">
      <c r="A22" s="30" t="s">
        <v>104</v>
      </c>
      <c r="B22" s="24">
        <f t="shared" si="5"/>
        <v>268.40000000000003</v>
      </c>
      <c r="C22" s="24">
        <f t="shared" si="6"/>
        <v>256.2</v>
      </c>
      <c r="D22" s="25">
        <v>244</v>
      </c>
      <c r="E22" s="26"/>
      <c r="G22" s="27">
        <f t="shared" ref="G22:G32" si="7">F22*G16</f>
        <v>0</v>
      </c>
    </row>
    <row r="23" spans="1:11" ht="24.75" customHeight="1">
      <c r="A23" s="32" t="s">
        <v>105</v>
      </c>
      <c r="B23" s="24">
        <f t="shared" si="5"/>
        <v>282.70000000000005</v>
      </c>
      <c r="C23" s="24">
        <f t="shared" si="6"/>
        <v>269.85000000000002</v>
      </c>
      <c r="D23" s="25">
        <v>257</v>
      </c>
      <c r="E23" s="26"/>
      <c r="G23" s="27">
        <f t="shared" si="7"/>
        <v>0</v>
      </c>
    </row>
    <row r="24" spans="1:11" ht="24.75" customHeight="1">
      <c r="A24" s="30" t="s">
        <v>106</v>
      </c>
      <c r="B24" s="24">
        <f t="shared" si="5"/>
        <v>302.5</v>
      </c>
      <c r="C24" s="24">
        <f t="shared" si="6"/>
        <v>288.75</v>
      </c>
      <c r="D24" s="25">
        <v>275</v>
      </c>
      <c r="E24" s="26"/>
      <c r="G24" s="27">
        <f t="shared" si="7"/>
        <v>0</v>
      </c>
    </row>
    <row r="25" spans="1:11" ht="14.1" customHeight="1">
      <c r="A25" s="23" t="s">
        <v>107</v>
      </c>
      <c r="B25" s="24"/>
      <c r="C25" s="24"/>
      <c r="D25" s="25"/>
      <c r="E25" s="26"/>
      <c r="G25" s="27">
        <f t="shared" si="7"/>
        <v>0</v>
      </c>
    </row>
    <row r="26" spans="1:11" ht="25.5" customHeight="1">
      <c r="A26" s="26" t="s">
        <v>108</v>
      </c>
      <c r="B26" s="24">
        <f>D26*1.1</f>
        <v>143</v>
      </c>
      <c r="C26" s="24">
        <f>D26*1.05</f>
        <v>136.5</v>
      </c>
      <c r="D26" s="25">
        <v>130</v>
      </c>
      <c r="E26" s="26" t="s">
        <v>97</v>
      </c>
      <c r="G26" s="27">
        <f t="shared" si="7"/>
        <v>0</v>
      </c>
    </row>
    <row r="27" spans="1:11" ht="25.5" customHeight="1">
      <c r="A27" s="26" t="s">
        <v>109</v>
      </c>
      <c r="B27" s="24">
        <f>D27*1.1</f>
        <v>203.50000000000003</v>
      </c>
      <c r="C27" s="24">
        <f>D27*1.05</f>
        <v>194.25</v>
      </c>
      <c r="D27" s="25">
        <v>185</v>
      </c>
      <c r="E27" s="26" t="s">
        <v>86</v>
      </c>
      <c r="G27" s="27">
        <f t="shared" si="7"/>
        <v>0</v>
      </c>
    </row>
    <row r="28" spans="1:11" ht="25.5" customHeight="1">
      <c r="A28" s="26" t="s">
        <v>110</v>
      </c>
      <c r="B28" s="24">
        <f>D28*1.1</f>
        <v>328.90000000000003</v>
      </c>
      <c r="C28" s="24">
        <f>D28*1.05</f>
        <v>313.95</v>
      </c>
      <c r="D28" s="25">
        <v>299</v>
      </c>
      <c r="E28" s="26" t="s">
        <v>111</v>
      </c>
      <c r="G28" s="27">
        <f t="shared" si="7"/>
        <v>0</v>
      </c>
    </row>
    <row r="29" spans="1:11" ht="14.1" customHeight="1">
      <c r="A29" s="38" t="s">
        <v>107</v>
      </c>
      <c r="B29" s="24"/>
      <c r="C29" s="24"/>
      <c r="D29" s="25"/>
      <c r="E29" s="25"/>
      <c r="G29" s="27">
        <f t="shared" si="7"/>
        <v>0</v>
      </c>
    </row>
    <row r="30" spans="1:11" ht="30" customHeight="1">
      <c r="A30" s="25" t="s">
        <v>112</v>
      </c>
      <c r="B30" s="24">
        <f>D30*1.1</f>
        <v>95.7</v>
      </c>
      <c r="C30" s="24">
        <f>D30*1.05</f>
        <v>91.350000000000009</v>
      </c>
      <c r="D30" s="25">
        <v>87</v>
      </c>
      <c r="E30" s="26" t="s">
        <v>113</v>
      </c>
      <c r="G30" s="27">
        <f t="shared" si="7"/>
        <v>0</v>
      </c>
    </row>
    <row r="31" spans="1:11" ht="30" customHeight="1">
      <c r="A31" s="25" t="s">
        <v>114</v>
      </c>
      <c r="B31" s="24">
        <f>D31*1.1</f>
        <v>147.4</v>
      </c>
      <c r="C31" s="24">
        <f>D31*1.05</f>
        <v>140.70000000000002</v>
      </c>
      <c r="D31" s="25">
        <v>134</v>
      </c>
      <c r="E31" s="26" t="s">
        <v>115</v>
      </c>
      <c r="F31" s="27">
        <v>2.99</v>
      </c>
      <c r="G31" s="27">
        <f t="shared" si="7"/>
        <v>0</v>
      </c>
      <c r="H31" s="37">
        <f>G31*1.12</f>
        <v>0</v>
      </c>
      <c r="I31" s="37">
        <f>H31*1.2</f>
        <v>0</v>
      </c>
    </row>
    <row r="32" spans="1:11" ht="30" customHeight="1">
      <c r="A32" s="25" t="s">
        <v>116</v>
      </c>
      <c r="B32" s="24">
        <f>D32*1.1</f>
        <v>206.8</v>
      </c>
      <c r="C32" s="24">
        <f>D32*1.05</f>
        <v>197.4</v>
      </c>
      <c r="D32" s="25">
        <v>188</v>
      </c>
      <c r="E32" s="26" t="s">
        <v>83</v>
      </c>
      <c r="F32" s="27">
        <v>4.22</v>
      </c>
      <c r="G32" s="27">
        <f t="shared" si="7"/>
        <v>0</v>
      </c>
      <c r="H32" s="37">
        <f>G32*1.12</f>
        <v>0</v>
      </c>
      <c r="I32" s="37">
        <f>H32*1.2</f>
        <v>0</v>
      </c>
    </row>
    <row r="33" spans="1:7" ht="14.1" customHeight="1">
      <c r="G33" s="27">
        <f>F33*G30</f>
        <v>0</v>
      </c>
    </row>
    <row r="34" spans="1:7" ht="14.1" customHeight="1">
      <c r="G34" s="27">
        <f>F34*G31</f>
        <v>0</v>
      </c>
    </row>
    <row r="35" spans="1:7" ht="14.1" customHeight="1">
      <c r="A35" s="50" t="s">
        <v>117</v>
      </c>
      <c r="B35" s="50"/>
    </row>
    <row r="36" spans="1:7" ht="14.1" customHeight="1">
      <c r="A36" s="39"/>
      <c r="B36" s="32"/>
    </row>
    <row r="37" spans="1:7" ht="14.1" customHeight="1">
      <c r="A37" s="30" t="s">
        <v>89</v>
      </c>
      <c r="B37" s="30" t="s">
        <v>118</v>
      </c>
    </row>
    <row r="38" spans="1:7" ht="14.1" customHeight="1">
      <c r="A38" s="32" t="s">
        <v>90</v>
      </c>
      <c r="B38" s="32" t="s">
        <v>118</v>
      </c>
    </row>
    <row r="39" spans="1:7" ht="14.1" customHeight="1">
      <c r="A39" s="30" t="s">
        <v>91</v>
      </c>
      <c r="B39" s="30" t="s">
        <v>118</v>
      </c>
    </row>
    <row r="40" spans="1:7" ht="14.1" customHeight="1">
      <c r="A40" s="32" t="s">
        <v>92</v>
      </c>
      <c r="B40" s="32" t="s">
        <v>118</v>
      </c>
    </row>
    <row r="41" spans="1:7" ht="14.1" customHeight="1">
      <c r="A41" s="30" t="s">
        <v>119</v>
      </c>
      <c r="B41" s="30" t="s">
        <v>118</v>
      </c>
    </row>
    <row r="42" spans="1:7" ht="14.1" customHeight="1">
      <c r="A42" s="32" t="s">
        <v>119</v>
      </c>
      <c r="B42" s="32" t="s">
        <v>118</v>
      </c>
    </row>
    <row r="43" spans="1:7" ht="14.1" customHeight="1">
      <c r="A43" s="30" t="s">
        <v>120</v>
      </c>
      <c r="B43" s="30" t="s">
        <v>121</v>
      </c>
    </row>
    <row r="44" spans="1:7" ht="14.1" customHeight="1">
      <c r="A44" s="32" t="s">
        <v>122</v>
      </c>
      <c r="B44" s="32" t="s">
        <v>123</v>
      </c>
    </row>
    <row r="45" spans="1:7" ht="14.1" customHeight="1">
      <c r="A45" s="32"/>
      <c r="B45" s="32"/>
    </row>
    <row r="46" spans="1:7" ht="14.1" customHeight="1">
      <c r="A46" s="50" t="s">
        <v>124</v>
      </c>
      <c r="B46" s="50"/>
    </row>
    <row r="47" spans="1:7" ht="14.1" customHeight="1">
      <c r="A47" s="40"/>
      <c r="B47" s="40"/>
    </row>
    <row r="48" spans="1:7" ht="14.1" customHeight="1">
      <c r="A48" s="30" t="s">
        <v>102</v>
      </c>
      <c r="B48" s="30" t="s">
        <v>125</v>
      </c>
    </row>
    <row r="49" spans="1:6" ht="14.1" customHeight="1">
      <c r="A49" s="32" t="s">
        <v>103</v>
      </c>
      <c r="B49" s="32" t="s">
        <v>126</v>
      </c>
    </row>
    <row r="50" spans="1:6" ht="14.1" customHeight="1">
      <c r="A50" s="30" t="s">
        <v>104</v>
      </c>
      <c r="B50" s="30" t="s">
        <v>127</v>
      </c>
    </row>
    <row r="51" spans="1:6" ht="14.1" customHeight="1">
      <c r="A51" s="32" t="s">
        <v>105</v>
      </c>
      <c r="B51" s="32" t="s">
        <v>128</v>
      </c>
    </row>
    <row r="52" spans="1:6" ht="14.1" customHeight="1">
      <c r="A52" s="30" t="s">
        <v>106</v>
      </c>
      <c r="B52" s="30" t="s">
        <v>129</v>
      </c>
    </row>
    <row r="54" spans="1:6" ht="14.1" customHeight="1">
      <c r="A54" s="27" t="s">
        <v>130</v>
      </c>
    </row>
    <row r="55" spans="1:6" ht="14.1" customHeight="1">
      <c r="A55" s="41" t="s">
        <v>131</v>
      </c>
    </row>
    <row r="56" spans="1:6" ht="14.1" customHeight="1">
      <c r="A56" s="27" t="s">
        <v>132</v>
      </c>
      <c r="C56" s="27">
        <v>52.8</v>
      </c>
      <c r="D56" s="27">
        <f>C56*G1</f>
        <v>3696</v>
      </c>
      <c r="E56" s="27">
        <f>D56*1.2</f>
        <v>4435.2</v>
      </c>
      <c r="F56" s="27">
        <f>D56*1.25</f>
        <v>4620</v>
      </c>
    </row>
  </sheetData>
  <mergeCells count="3">
    <mergeCell ref="A2:E2"/>
    <mergeCell ref="A35:B35"/>
    <mergeCell ref="A46:B46"/>
  </mergeCells>
  <hyperlinks>
    <hyperlink ref="A5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2015-02-10T04:55:53Z</dcterms:created>
  <dcterms:modified xsi:type="dcterms:W3CDTF">2015-03-20T09:22:01Z</dcterms:modified>
</cp:coreProperties>
</file>