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16" windowWidth="11295" windowHeight="64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'Лист1'!$A$1:$F$71</definedName>
  </definedNames>
  <calcPr fullCalcOnLoad="1"/>
</workbook>
</file>

<file path=xl/sharedStrings.xml><?xml version="1.0" encoding="utf-8"?>
<sst xmlns="http://schemas.openxmlformats.org/spreadsheetml/2006/main" count="86" uniqueCount="64">
  <si>
    <t>№</t>
  </si>
  <si>
    <t xml:space="preserve">               Заказчик</t>
  </si>
  <si>
    <t>Исполнитель</t>
  </si>
  <si>
    <t>______________\ Киселева М.И.\</t>
  </si>
  <si>
    <t xml:space="preserve">                                      на строительно-монтажные работы </t>
  </si>
  <si>
    <t>___________________2004 г.</t>
  </si>
  <si>
    <t>шт</t>
  </si>
  <si>
    <t>Итого</t>
  </si>
  <si>
    <t>Всего</t>
  </si>
  <si>
    <t>ФОТ</t>
  </si>
  <si>
    <t>м3</t>
  </si>
  <si>
    <t>мп</t>
  </si>
  <si>
    <t>Силовая часть</t>
  </si>
  <si>
    <t>Нагеля</t>
  </si>
  <si>
    <t>Рубероид</t>
  </si>
  <si>
    <t>рул</t>
  </si>
  <si>
    <t>ПРР(Погрузочно-разгрузочные работы)</t>
  </si>
  <si>
    <t>Доска 50х200 /подкладочная доска/</t>
  </si>
  <si>
    <t>Брус 100х200 балки пола</t>
  </si>
  <si>
    <t>______________\                                 \</t>
  </si>
  <si>
    <t>Метизы,скобы</t>
  </si>
  <si>
    <t>Кубатура уточняется после изготовления раскладки</t>
  </si>
  <si>
    <t>Осадочный болт</t>
  </si>
  <si>
    <t>Леса</t>
  </si>
  <si>
    <t xml:space="preserve">Сборка сруба </t>
  </si>
  <si>
    <t>Черепной брусок 50х50</t>
  </si>
  <si>
    <t>Обрешетка 25х150</t>
  </si>
  <si>
    <t>м2</t>
  </si>
  <si>
    <t xml:space="preserve">Черновые полы 25х150 </t>
  </si>
  <si>
    <t>Льноватин</t>
  </si>
  <si>
    <r>
      <t xml:space="preserve">Автотранспорт </t>
    </r>
    <r>
      <rPr>
        <sz val="10"/>
        <color indexed="10"/>
        <rFont val="Arial Cyr"/>
        <family val="0"/>
      </rPr>
      <t>(ориентировочно) по факту</t>
    </r>
  </si>
  <si>
    <t>Наименование материалов</t>
  </si>
  <si>
    <t>Ед.изм.</t>
  </si>
  <si>
    <t>Цена ед.</t>
  </si>
  <si>
    <t>Сумма</t>
  </si>
  <si>
    <t>Кол-во</t>
  </si>
  <si>
    <t>Арматура</t>
  </si>
  <si>
    <t>Песок</t>
  </si>
  <si>
    <t>маш.</t>
  </si>
  <si>
    <t>Доска обр. 25х150</t>
  </si>
  <si>
    <t>Проволока вязальная, метизы</t>
  </si>
  <si>
    <t xml:space="preserve">Бетон с доставкой (по факту) </t>
  </si>
  <si>
    <t>Разборка опалубки</t>
  </si>
  <si>
    <t>Погрузо-разгрузочные работы</t>
  </si>
  <si>
    <t>Автотранспорт</t>
  </si>
  <si>
    <t>Доска 50х200 / стропила/ 50х150/ригеля/</t>
  </si>
  <si>
    <t>канистра</t>
  </si>
  <si>
    <t>Накладные расходы 15% от ФОТ</t>
  </si>
  <si>
    <t xml:space="preserve">ФОТ </t>
  </si>
  <si>
    <t xml:space="preserve">Антисептик </t>
  </si>
  <si>
    <t>Брус-столбы строганные</t>
  </si>
  <si>
    <t>Стропильная система под рубероид</t>
  </si>
  <si>
    <t>Мастика,кисти</t>
  </si>
  <si>
    <t>Эскизный проект</t>
  </si>
  <si>
    <t>Доска 50х100</t>
  </si>
  <si>
    <t xml:space="preserve">Сагус 10л. </t>
  </si>
  <si>
    <t>Брус 100х150 балки перекрытия потолка</t>
  </si>
  <si>
    <t>Обработка всего материала антисептиком</t>
  </si>
  <si>
    <t>Смета ПБ-8 192х145</t>
  </si>
  <si>
    <t>Фундамент 70 м.п.  0,4х1</t>
  </si>
  <si>
    <t>Брус.проф. 192х145(погонаж,гребенка)</t>
  </si>
  <si>
    <t>кг</t>
  </si>
  <si>
    <t>________________2017г.</t>
  </si>
  <si>
    <t>2017г.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</si>
</sst>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30">
    <font>
      <sz val="10"/>
      <name val="Arial Cyr"/>
      <family val="0"/>
    </font>
    <font>
      <sz val="14"/>
      <name val="Arial Cyr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0"/>
      <color indexed="10"/>
      <name val="Arial Cyr"/>
      <family val="0"/>
    </font>
    <font>
      <sz val="7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color indexed="8"/>
      <name val="Franklin Gothic Book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Franklin Gothic Book"/>
      <family val="0"/>
    </font>
    <font>
      <sz val="10"/>
      <color indexed="8"/>
      <name val="Times New Roman"/>
      <family val="0"/>
    </font>
    <font>
      <sz val="12"/>
      <color indexed="48"/>
      <name val="Garamond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left" indent="15"/>
    </xf>
    <xf numFmtId="0" fontId="8" fillId="0" borderId="0" xfId="0" applyFont="1" applyAlignment="1">
      <alignment/>
    </xf>
    <xf numFmtId="0" fontId="5" fillId="0" borderId="0" xfId="0" applyFont="1" applyAlignment="1">
      <alignment horizontal="left" indent="14"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</xdr:row>
      <xdr:rowOff>0</xdr:rowOff>
    </xdr:from>
    <xdr:to>
      <xdr:col>1</xdr:col>
      <xdr:colOff>1647825</xdr:colOff>
      <xdr:row>5</xdr:row>
      <xdr:rowOff>28575</xdr:rowOff>
    </xdr:to>
    <xdr:grpSp>
      <xdr:nvGrpSpPr>
        <xdr:cNvPr id="1" name="Group 3002"/>
        <xdr:cNvGrpSpPr>
          <a:grpSpLocks/>
        </xdr:cNvGrpSpPr>
      </xdr:nvGrpSpPr>
      <xdr:grpSpPr>
        <a:xfrm>
          <a:off x="561975" y="161925"/>
          <a:ext cx="1457325" cy="714375"/>
          <a:chOff x="107442465" y="105363472"/>
          <a:chExt cx="1273740" cy="636827"/>
        </a:xfrm>
        <a:solidFill>
          <a:srgbClr val="FFFFFF"/>
        </a:solidFill>
      </xdr:grpSpPr>
      <xdr:sp>
        <xdr:nvSpPr>
          <xdr:cNvPr id="2" name="Rectangle 3003" hidden="1"/>
          <xdr:cNvSpPr>
            <a:spLocks/>
          </xdr:cNvSpPr>
        </xdr:nvSpPr>
        <xdr:spPr>
          <a:xfrm>
            <a:off x="107442465" y="105363472"/>
            <a:ext cx="1273740" cy="636827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pic>
        <xdr:nvPicPr>
          <xdr:cNvPr id="3" name="Picture 3004" descr="DD01630_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07869168" y="105374616"/>
            <a:ext cx="420016" cy="188182"/>
          </a:xfrm>
          <a:prstGeom prst="rect">
            <a:avLst/>
          </a:prstGeom>
          <a:noFill/>
          <a:ln w="0" cmpd="sng">
            <a:noFill/>
          </a:ln>
        </xdr:spPr>
      </xdr:pic>
      <xdr:sp>
        <xdr:nvSpPr>
          <xdr:cNvPr id="4" name="Text Box 3005"/>
          <xdr:cNvSpPr txBox="1">
            <a:spLocks noChangeArrowheads="1"/>
          </xdr:cNvSpPr>
        </xdr:nvSpPr>
        <xdr:spPr>
          <a:xfrm>
            <a:off x="107442465" y="105578560"/>
            <a:ext cx="1273740" cy="248044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3366FF"/>
                </a:solidFill>
              </a:rPr>
              <a:t>ООО «АЛАМ»</a:t>
            </a:r>
          </a:p>
        </xdr:txBody>
      </xdr:sp>
    </xdr:grpSp>
    <xdr:clientData/>
  </xdr:twoCellAnchor>
  <xdr:twoCellAnchor>
    <xdr:from>
      <xdr:col>3</xdr:col>
      <xdr:colOff>476250</xdr:colOff>
      <xdr:row>5</xdr:row>
      <xdr:rowOff>85725</xdr:rowOff>
    </xdr:from>
    <xdr:to>
      <xdr:col>5</xdr:col>
      <xdr:colOff>552450</xdr:colOff>
      <xdr:row>8</xdr:row>
      <xdr:rowOff>0</xdr:rowOff>
    </xdr:to>
    <xdr:sp>
      <xdr:nvSpPr>
        <xdr:cNvPr id="5" name="Text Box 3006"/>
        <xdr:cNvSpPr txBox="1">
          <a:spLocks noChangeArrowheads="1"/>
        </xdr:cNvSpPr>
      </xdr:nvSpPr>
      <xdr:spPr>
        <a:xfrm>
          <a:off x="4419600" y="933450"/>
          <a:ext cx="1447800" cy="4000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0" rIns="36195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Franklin Gothic Book"/>
              <a:ea typeface="Franklin Gothic Book"/>
              <a:cs typeface="Franklin Gothic Book"/>
            </a:rPr>
            <a:t>   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Телефон:     (4822) 55-74-07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Факс:           (4822) 55-74-07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Эл. почта:    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mail@alam.ru</a:t>
          </a:r>
        </a:p>
      </xdr:txBody>
    </xdr:sp>
    <xdr:clientData/>
  </xdr:twoCellAnchor>
  <xdr:twoCellAnchor>
    <xdr:from>
      <xdr:col>1</xdr:col>
      <xdr:colOff>2476500</xdr:colOff>
      <xdr:row>5</xdr:row>
      <xdr:rowOff>104775</xdr:rowOff>
    </xdr:from>
    <xdr:to>
      <xdr:col>3</xdr:col>
      <xdr:colOff>390525</xdr:colOff>
      <xdr:row>8</xdr:row>
      <xdr:rowOff>85725</xdr:rowOff>
    </xdr:to>
    <xdr:sp>
      <xdr:nvSpPr>
        <xdr:cNvPr id="6" name="Text Box 3007"/>
        <xdr:cNvSpPr txBox="1">
          <a:spLocks noChangeArrowheads="1"/>
        </xdr:cNvSpPr>
      </xdr:nvSpPr>
      <xdr:spPr>
        <a:xfrm>
          <a:off x="2847975" y="952500"/>
          <a:ext cx="1485900" cy="46672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0" rIns="36195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Адрес: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170042, г.Тверь, б-р Шмидта,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дом 4а/22, оф 42</a:t>
          </a:r>
        </a:p>
      </xdr:txBody>
    </xdr:sp>
    <xdr:clientData/>
  </xdr:twoCellAnchor>
  <xdr:twoCellAnchor>
    <xdr:from>
      <xdr:col>0</xdr:col>
      <xdr:colOff>0</xdr:colOff>
      <xdr:row>1</xdr:row>
      <xdr:rowOff>9525</xdr:rowOff>
    </xdr:from>
    <xdr:to>
      <xdr:col>5</xdr:col>
      <xdr:colOff>571500</xdr:colOff>
      <xdr:row>8</xdr:row>
      <xdr:rowOff>28575</xdr:rowOff>
    </xdr:to>
    <xdr:grpSp>
      <xdr:nvGrpSpPr>
        <xdr:cNvPr id="7" name="Group 3008"/>
        <xdr:cNvGrpSpPr>
          <a:grpSpLocks/>
        </xdr:cNvGrpSpPr>
      </xdr:nvGrpSpPr>
      <xdr:grpSpPr>
        <a:xfrm>
          <a:off x="0" y="171450"/>
          <a:ext cx="5886450" cy="1190625"/>
          <a:chOff x="106860975" y="105289350"/>
          <a:chExt cx="6645600" cy="1407011"/>
        </a:xfrm>
        <a:solidFill>
          <a:srgbClr val="FFFFFF"/>
        </a:solidFill>
      </xdr:grpSpPr>
      <xdr:sp>
        <xdr:nvSpPr>
          <xdr:cNvPr id="8" name="Rectangle 3009"/>
          <xdr:cNvSpPr>
            <a:spLocks/>
          </xdr:cNvSpPr>
        </xdr:nvSpPr>
        <xdr:spPr>
          <a:xfrm>
            <a:off x="108854655" y="105656228"/>
            <a:ext cx="4651920" cy="526222"/>
          </a:xfrm>
          <a:prstGeom prst="rect">
            <a:avLst/>
          </a:prstGeom>
          <a:solidFill>
            <a:srgbClr val="FFCC99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Rectangle 3010"/>
          <xdr:cNvSpPr>
            <a:spLocks/>
          </xdr:cNvSpPr>
        </xdr:nvSpPr>
        <xdr:spPr>
          <a:xfrm>
            <a:off x="107301246" y="106087125"/>
            <a:ext cx="2332606" cy="465369"/>
          </a:xfrm>
          <a:prstGeom prst="rect">
            <a:avLst/>
          </a:prstGeom>
          <a:solidFill>
            <a:srgbClr val="FFFF99"/>
          </a:solidFill>
          <a:ln w="0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 </a:t>
            </a:r>
          </a:p>
        </xdr:txBody>
      </xdr:sp>
      <xdr:sp>
        <xdr:nvSpPr>
          <xdr:cNvPr id="10" name="Rectangle 3011"/>
          <xdr:cNvSpPr>
            <a:spLocks/>
          </xdr:cNvSpPr>
        </xdr:nvSpPr>
        <xdr:spPr>
          <a:xfrm>
            <a:off x="106860975" y="105289350"/>
            <a:ext cx="443594" cy="1407011"/>
          </a:xfrm>
          <a:prstGeom prst="rect">
            <a:avLst/>
          </a:prstGeom>
          <a:solidFill>
            <a:srgbClr val="3366FF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571500</xdr:colOff>
      <xdr:row>0</xdr:row>
      <xdr:rowOff>104775</xdr:rowOff>
    </xdr:from>
    <xdr:to>
      <xdr:col>5</xdr:col>
      <xdr:colOff>666750</xdr:colOff>
      <xdr:row>5</xdr:row>
      <xdr:rowOff>76200</xdr:rowOff>
    </xdr:to>
    <xdr:pic>
      <xdr:nvPicPr>
        <xdr:cNvPr id="11" name="Picture 3013" descr="Ala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4850" y="104775"/>
          <a:ext cx="14668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3</xdr:row>
      <xdr:rowOff>123825</xdr:rowOff>
    </xdr:from>
    <xdr:to>
      <xdr:col>1</xdr:col>
      <xdr:colOff>2409825</xdr:colOff>
      <xdr:row>9</xdr:row>
      <xdr:rowOff>19050</xdr:rowOff>
    </xdr:to>
    <xdr:sp>
      <xdr:nvSpPr>
        <xdr:cNvPr id="12" name="Text Box 3012"/>
        <xdr:cNvSpPr txBox="1">
          <a:spLocks noChangeArrowheads="1"/>
        </xdr:cNvSpPr>
      </xdr:nvSpPr>
      <xdr:spPr>
        <a:xfrm>
          <a:off x="409575" y="647700"/>
          <a:ext cx="2362200" cy="8667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ИНН/КПП           6905082681/695201001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БИК                      042809707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ОКПО                  10813017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ОКВЭД                45.45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Р/счет                   40702810600000014423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 ОАО «Тверьуниверсалбанк» г.Тверь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108"/>
  <sheetViews>
    <sheetView tabSelected="1" zoomScalePageLayoutView="0" workbookViewId="0" topLeftCell="A37">
      <selection activeCell="C10" sqref="C10"/>
    </sheetView>
  </sheetViews>
  <sheetFormatPr defaultColWidth="9.00390625" defaultRowHeight="12.75"/>
  <cols>
    <col min="1" max="1" width="4.875" style="0" customWidth="1"/>
    <col min="2" max="2" width="37.875" style="0" customWidth="1"/>
    <col min="6" max="6" width="10.125" style="0" customWidth="1"/>
  </cols>
  <sheetData>
    <row r="2" ht="15.75">
      <c r="A2" s="17"/>
    </row>
    <row r="3" ht="12.75">
      <c r="A3" s="18"/>
    </row>
    <row r="4" ht="12.75">
      <c r="A4" s="19"/>
    </row>
    <row r="5" ht="12.75">
      <c r="A5" s="20"/>
    </row>
    <row r="6" ht="12.75">
      <c r="A6" s="21"/>
    </row>
    <row r="11" spans="1:6" ht="18">
      <c r="A11" s="29" t="s">
        <v>58</v>
      </c>
      <c r="B11" s="29"/>
      <c r="C11" s="29"/>
      <c r="D11" s="29"/>
      <c r="E11" s="29"/>
      <c r="F11" s="29"/>
    </row>
    <row r="12" spans="2:6" ht="12.75">
      <c r="B12" s="28" t="s">
        <v>4</v>
      </c>
      <c r="C12" s="28"/>
      <c r="D12" s="28"/>
      <c r="E12" s="28"/>
      <c r="F12" s="28"/>
    </row>
    <row r="13" spans="1:9" ht="14.25">
      <c r="A13" t="s">
        <v>0</v>
      </c>
      <c r="B13" s="26" t="s">
        <v>31</v>
      </c>
      <c r="C13" s="26" t="s">
        <v>32</v>
      </c>
      <c r="D13" s="26" t="s">
        <v>35</v>
      </c>
      <c r="E13" s="26" t="s">
        <v>33</v>
      </c>
      <c r="F13" s="26" t="s">
        <v>34</v>
      </c>
      <c r="I13" s="24"/>
    </row>
    <row r="14" spans="1:6" ht="12.75">
      <c r="A14" s="12"/>
      <c r="B14" s="6" t="s">
        <v>59</v>
      </c>
      <c r="C14" s="27"/>
      <c r="D14" s="27"/>
      <c r="E14" s="27"/>
      <c r="F14" s="27"/>
    </row>
    <row r="15" spans="1:6" ht="12.75">
      <c r="A15" s="26">
        <v>1</v>
      </c>
      <c r="B15" s="27" t="s">
        <v>36</v>
      </c>
      <c r="C15" s="26" t="s">
        <v>61</v>
      </c>
      <c r="D15" s="26">
        <v>840</v>
      </c>
      <c r="E15" s="26">
        <v>45</v>
      </c>
      <c r="F15" s="26">
        <f>D15*E15</f>
        <v>37800</v>
      </c>
    </row>
    <row r="16" spans="1:6" ht="12.75">
      <c r="A16" s="26">
        <v>2</v>
      </c>
      <c r="B16" s="27" t="s">
        <v>37</v>
      </c>
      <c r="C16" s="26" t="s">
        <v>38</v>
      </c>
      <c r="D16" s="26">
        <v>2</v>
      </c>
      <c r="E16" s="26">
        <v>5000</v>
      </c>
      <c r="F16" s="26">
        <f>D16*E16</f>
        <v>10000</v>
      </c>
    </row>
    <row r="17" spans="1:6" ht="12.75">
      <c r="A17" s="26">
        <v>3</v>
      </c>
      <c r="B17" s="27" t="s">
        <v>39</v>
      </c>
      <c r="C17" s="26" t="s">
        <v>10</v>
      </c>
      <c r="D17" s="26">
        <v>3.5</v>
      </c>
      <c r="E17" s="26">
        <v>7200</v>
      </c>
      <c r="F17" s="26">
        <f>D17*E17</f>
        <v>25200</v>
      </c>
    </row>
    <row r="18" spans="1:6" ht="12.75">
      <c r="A18" s="26">
        <v>4</v>
      </c>
      <c r="B18" s="27" t="s">
        <v>54</v>
      </c>
      <c r="C18" s="26" t="s">
        <v>10</v>
      </c>
      <c r="D18" s="26">
        <v>1.8</v>
      </c>
      <c r="E18" s="26">
        <v>7200</v>
      </c>
      <c r="F18" s="26">
        <f>D18*E18</f>
        <v>12960</v>
      </c>
    </row>
    <row r="19" spans="1:6" ht="12.75">
      <c r="A19" s="26">
        <v>5</v>
      </c>
      <c r="B19" s="27" t="s">
        <v>40</v>
      </c>
      <c r="C19" s="26"/>
      <c r="D19" s="26"/>
      <c r="E19" s="26"/>
      <c r="F19" s="26">
        <v>7000</v>
      </c>
    </row>
    <row r="20" spans="1:6" ht="12.75">
      <c r="A20" s="26">
        <v>6</v>
      </c>
      <c r="B20" s="27" t="s">
        <v>41</v>
      </c>
      <c r="C20" s="26" t="s">
        <v>10</v>
      </c>
      <c r="D20" s="26">
        <v>28</v>
      </c>
      <c r="E20" s="26">
        <v>4100</v>
      </c>
      <c r="F20" s="26">
        <f>D20*E20</f>
        <v>114800</v>
      </c>
    </row>
    <row r="21" spans="1:6" ht="15">
      <c r="A21" s="26"/>
      <c r="B21" s="27"/>
      <c r="C21" s="26"/>
      <c r="D21" s="26"/>
      <c r="E21" s="14" t="s">
        <v>7</v>
      </c>
      <c r="F21" s="14">
        <f>F15+F16+F17+F18+F19+F20</f>
        <v>207760</v>
      </c>
    </row>
    <row r="22" spans="1:6" ht="12.75">
      <c r="A22" s="26"/>
      <c r="B22" s="27"/>
      <c r="C22" s="26"/>
      <c r="D22" s="26"/>
      <c r="E22" s="26"/>
      <c r="F22" s="26"/>
    </row>
    <row r="23" spans="1:6" ht="12.75">
      <c r="A23" s="26">
        <v>1</v>
      </c>
      <c r="B23" s="27" t="s">
        <v>48</v>
      </c>
      <c r="C23" s="26"/>
      <c r="D23" s="26">
        <v>28</v>
      </c>
      <c r="E23" s="26">
        <v>3500</v>
      </c>
      <c r="F23" s="26">
        <f>D23*E23</f>
        <v>98000</v>
      </c>
    </row>
    <row r="24" spans="1:6" ht="12.75">
      <c r="A24" s="26">
        <v>2</v>
      </c>
      <c r="B24" s="27" t="s">
        <v>42</v>
      </c>
      <c r="C24" s="26"/>
      <c r="D24" s="26"/>
      <c r="E24" s="26"/>
      <c r="F24" s="26">
        <v>3000</v>
      </c>
    </row>
    <row r="25" spans="1:6" ht="12.75">
      <c r="A25" s="26">
        <v>3</v>
      </c>
      <c r="B25" s="27" t="s">
        <v>43</v>
      </c>
      <c r="C25" s="26"/>
      <c r="D25" s="26"/>
      <c r="E25" s="26"/>
      <c r="F25" s="26">
        <v>2000</v>
      </c>
    </row>
    <row r="26" spans="1:6" ht="12.75">
      <c r="A26" s="26">
        <v>4</v>
      </c>
      <c r="B26" s="27" t="s">
        <v>44</v>
      </c>
      <c r="C26" s="26"/>
      <c r="D26" s="26"/>
      <c r="E26" s="26"/>
      <c r="F26" s="26">
        <v>0</v>
      </c>
    </row>
    <row r="27" spans="1:6" ht="12.75">
      <c r="A27" s="26">
        <v>5</v>
      </c>
      <c r="B27" s="27" t="s">
        <v>47</v>
      </c>
      <c r="C27" s="26"/>
      <c r="D27" s="26"/>
      <c r="E27" s="26"/>
      <c r="F27" s="26">
        <v>14400</v>
      </c>
    </row>
    <row r="28" spans="1:6" ht="15">
      <c r="A28" s="12"/>
      <c r="B28" s="27"/>
      <c r="C28" s="27"/>
      <c r="D28" s="27"/>
      <c r="E28" s="14" t="s">
        <v>7</v>
      </c>
      <c r="F28" s="14">
        <f>F23+F24+F25+F26+F27</f>
        <v>117400</v>
      </c>
    </row>
    <row r="29" spans="1:6" ht="15">
      <c r="A29" s="12"/>
      <c r="B29" s="27"/>
      <c r="C29" s="27"/>
      <c r="D29" s="27"/>
      <c r="E29" s="14" t="s">
        <v>8</v>
      </c>
      <c r="F29" s="14">
        <f>F21+F28</f>
        <v>325160</v>
      </c>
    </row>
    <row r="30" spans="1:6" ht="12.75">
      <c r="A30" s="25"/>
      <c r="B30" s="6" t="s">
        <v>12</v>
      </c>
      <c r="C30" s="6"/>
      <c r="D30" s="6"/>
      <c r="E30" s="6"/>
      <c r="F30" s="6"/>
    </row>
    <row r="31" spans="1:6" ht="12.75">
      <c r="A31" s="2">
        <v>1</v>
      </c>
      <c r="B31" s="5" t="s">
        <v>60</v>
      </c>
      <c r="C31" s="2" t="s">
        <v>10</v>
      </c>
      <c r="D31" s="2">
        <v>57</v>
      </c>
      <c r="E31" s="2">
        <v>8500</v>
      </c>
      <c r="F31" s="2">
        <f aca="true" t="shared" si="0" ref="F31:F42">D31*E31</f>
        <v>484500</v>
      </c>
    </row>
    <row r="32" spans="1:6" ht="12.75">
      <c r="A32" s="2">
        <v>2</v>
      </c>
      <c r="B32" s="5" t="s">
        <v>17</v>
      </c>
      <c r="C32" s="2" t="s">
        <v>10</v>
      </c>
      <c r="D32" s="2">
        <v>0.8</v>
      </c>
      <c r="E32" s="2">
        <v>7200</v>
      </c>
      <c r="F32" s="2">
        <f t="shared" si="0"/>
        <v>5760</v>
      </c>
    </row>
    <row r="33" spans="1:6" ht="12.75">
      <c r="A33" s="2">
        <v>3</v>
      </c>
      <c r="B33" s="5" t="s">
        <v>45</v>
      </c>
      <c r="C33" s="2" t="s">
        <v>10</v>
      </c>
      <c r="D33" s="2">
        <v>3.6</v>
      </c>
      <c r="E33" s="2">
        <v>7200</v>
      </c>
      <c r="F33" s="2">
        <f t="shared" si="0"/>
        <v>25920</v>
      </c>
    </row>
    <row r="34" spans="1:6" ht="12.75">
      <c r="A34" s="2">
        <v>4</v>
      </c>
      <c r="B34" s="5" t="s">
        <v>18</v>
      </c>
      <c r="C34" s="2" t="s">
        <v>10</v>
      </c>
      <c r="D34" s="2">
        <v>3.3</v>
      </c>
      <c r="E34" s="2">
        <v>7200</v>
      </c>
      <c r="F34" s="2">
        <f t="shared" si="0"/>
        <v>23760</v>
      </c>
    </row>
    <row r="35" spans="1:6" ht="12.75">
      <c r="A35" s="2">
        <v>5</v>
      </c>
      <c r="B35" s="5" t="s">
        <v>56</v>
      </c>
      <c r="C35" s="2" t="s">
        <v>10</v>
      </c>
      <c r="D35" s="2">
        <v>2.5</v>
      </c>
      <c r="E35" s="2">
        <v>7200</v>
      </c>
      <c r="F35" s="2">
        <f t="shared" si="0"/>
        <v>18000</v>
      </c>
    </row>
    <row r="36" spans="1:6" ht="12.75">
      <c r="A36" s="2">
        <v>6</v>
      </c>
      <c r="B36" s="5" t="s">
        <v>25</v>
      </c>
      <c r="C36" s="2" t="s">
        <v>10</v>
      </c>
      <c r="D36" s="2">
        <v>1.6</v>
      </c>
      <c r="E36" s="2">
        <v>7200</v>
      </c>
      <c r="F36" s="2">
        <f t="shared" si="0"/>
        <v>11520</v>
      </c>
    </row>
    <row r="37" spans="1:6" ht="12.75">
      <c r="A37" s="2">
        <v>7</v>
      </c>
      <c r="B37" s="5" t="s">
        <v>28</v>
      </c>
      <c r="C37" s="2" t="s">
        <v>10</v>
      </c>
      <c r="D37" s="2">
        <v>4</v>
      </c>
      <c r="E37" s="2">
        <v>7200</v>
      </c>
      <c r="F37" s="2">
        <f t="shared" si="0"/>
        <v>28800</v>
      </c>
    </row>
    <row r="38" spans="1:9" ht="12.75">
      <c r="A38" s="2">
        <v>8</v>
      </c>
      <c r="B38" s="5" t="s">
        <v>26</v>
      </c>
      <c r="C38" s="2" t="s">
        <v>10</v>
      </c>
      <c r="D38" s="2">
        <v>2</v>
      </c>
      <c r="E38" s="2">
        <v>7200</v>
      </c>
      <c r="F38" s="2">
        <f t="shared" si="0"/>
        <v>14400</v>
      </c>
      <c r="I38" s="22"/>
    </row>
    <row r="39" spans="1:9" ht="12.75">
      <c r="A39" s="2">
        <v>9</v>
      </c>
      <c r="B39" s="5" t="s">
        <v>50</v>
      </c>
      <c r="C39" s="2" t="s">
        <v>10</v>
      </c>
      <c r="D39" s="2">
        <v>1</v>
      </c>
      <c r="E39" s="2">
        <v>8500</v>
      </c>
      <c r="F39" s="2">
        <f t="shared" si="0"/>
        <v>8500</v>
      </c>
      <c r="I39" s="22"/>
    </row>
    <row r="40" spans="1:6" ht="12.75">
      <c r="A40" s="2">
        <v>10</v>
      </c>
      <c r="B40" s="5" t="s">
        <v>23</v>
      </c>
      <c r="C40" s="2" t="s">
        <v>10</v>
      </c>
      <c r="D40" s="2">
        <v>1.5</v>
      </c>
      <c r="E40" s="2">
        <v>7000</v>
      </c>
      <c r="F40" s="2">
        <f t="shared" si="0"/>
        <v>10500</v>
      </c>
    </row>
    <row r="41" spans="1:6" ht="12.75">
      <c r="A41" s="2">
        <v>11</v>
      </c>
      <c r="B41" s="5" t="s">
        <v>29</v>
      </c>
      <c r="C41" s="2" t="s">
        <v>11</v>
      </c>
      <c r="D41" s="2">
        <v>450</v>
      </c>
      <c r="E41" s="2">
        <v>9</v>
      </c>
      <c r="F41" s="2">
        <f t="shared" si="0"/>
        <v>4050</v>
      </c>
    </row>
    <row r="42" spans="1:6" ht="12.75">
      <c r="A42" s="2">
        <v>12</v>
      </c>
      <c r="B42" s="5" t="s">
        <v>13</v>
      </c>
      <c r="C42" s="2" t="s">
        <v>6</v>
      </c>
      <c r="D42" s="2">
        <v>440</v>
      </c>
      <c r="E42" s="2">
        <v>20</v>
      </c>
      <c r="F42" s="2">
        <f t="shared" si="0"/>
        <v>8800</v>
      </c>
    </row>
    <row r="43" spans="1:6" ht="12.75">
      <c r="A43" s="2">
        <v>13</v>
      </c>
      <c r="B43" s="5" t="s">
        <v>20</v>
      </c>
      <c r="C43" s="2"/>
      <c r="D43" s="2"/>
      <c r="E43" s="2"/>
      <c r="F43" s="2">
        <v>12000</v>
      </c>
    </row>
    <row r="44" spans="1:6" ht="12.75">
      <c r="A44" s="2">
        <v>14</v>
      </c>
      <c r="B44" s="5" t="s">
        <v>22</v>
      </c>
      <c r="C44" s="2" t="s">
        <v>6</v>
      </c>
      <c r="D44" s="2">
        <v>7</v>
      </c>
      <c r="E44" s="2">
        <v>700</v>
      </c>
      <c r="F44" s="2">
        <f>D44*E44</f>
        <v>4900</v>
      </c>
    </row>
    <row r="45" spans="1:6" ht="12.75">
      <c r="A45" s="2">
        <v>15</v>
      </c>
      <c r="B45" s="8" t="s">
        <v>14</v>
      </c>
      <c r="C45" s="2" t="s">
        <v>15</v>
      </c>
      <c r="D45" s="2">
        <v>16</v>
      </c>
      <c r="E45" s="2">
        <v>380</v>
      </c>
      <c r="F45" s="2">
        <f>D45*E45</f>
        <v>6080</v>
      </c>
    </row>
    <row r="46" spans="1:6" ht="12.75">
      <c r="A46" s="2">
        <v>16</v>
      </c>
      <c r="B46" s="8" t="s">
        <v>49</v>
      </c>
      <c r="C46" s="2" t="s">
        <v>46</v>
      </c>
      <c r="D46" s="2">
        <v>20</v>
      </c>
      <c r="E46" s="2">
        <v>600</v>
      </c>
      <c r="F46" s="2">
        <v>0</v>
      </c>
    </row>
    <row r="47" spans="1:6" ht="12.75">
      <c r="A47" s="2">
        <v>17</v>
      </c>
      <c r="B47" s="8" t="s">
        <v>52</v>
      </c>
      <c r="C47" s="2"/>
      <c r="D47" s="2"/>
      <c r="E47" s="2"/>
      <c r="F47" s="2">
        <v>2000</v>
      </c>
    </row>
    <row r="48" spans="1:6" ht="12.75">
      <c r="A48" s="2">
        <v>18</v>
      </c>
      <c r="B48" s="8" t="s">
        <v>55</v>
      </c>
      <c r="C48" s="2" t="s">
        <v>46</v>
      </c>
      <c r="D48" s="2">
        <v>2</v>
      </c>
      <c r="E48" s="2">
        <v>1000</v>
      </c>
      <c r="F48" s="2">
        <v>0</v>
      </c>
    </row>
    <row r="49" spans="1:6" ht="15">
      <c r="A49" s="2"/>
      <c r="B49" s="5"/>
      <c r="C49" s="2"/>
      <c r="D49" s="2"/>
      <c r="E49" s="14" t="s">
        <v>7</v>
      </c>
      <c r="F49" s="14">
        <f>F31+F32+F33+F34+F35+F36+F38+F37+F39+F40+F41+F42+F43+F44+F45+F46+F47+F48</f>
        <v>669490</v>
      </c>
    </row>
    <row r="50" spans="1:6" ht="12.75">
      <c r="A50" s="2"/>
      <c r="B50" s="6" t="s">
        <v>9</v>
      </c>
      <c r="C50" s="2"/>
      <c r="D50" s="2"/>
      <c r="E50" s="2"/>
      <c r="F50" s="2"/>
    </row>
    <row r="51" spans="1:6" ht="12.75">
      <c r="A51" s="2">
        <v>1</v>
      </c>
      <c r="B51" s="5" t="s">
        <v>24</v>
      </c>
      <c r="C51" s="2"/>
      <c r="D51" s="2"/>
      <c r="E51" s="2"/>
      <c r="F51" s="2">
        <v>256500</v>
      </c>
    </row>
    <row r="52" spans="1:6" ht="12.75">
      <c r="A52" s="2">
        <v>2</v>
      </c>
      <c r="B52" s="5" t="s">
        <v>51</v>
      </c>
      <c r="C52" s="2" t="s">
        <v>27</v>
      </c>
      <c r="D52" s="2">
        <v>120</v>
      </c>
      <c r="E52" s="2">
        <v>350</v>
      </c>
      <c r="F52" s="2">
        <f>D52*E52</f>
        <v>42000</v>
      </c>
    </row>
    <row r="53" spans="1:6" ht="12.75">
      <c r="A53" s="2">
        <v>3</v>
      </c>
      <c r="B53" s="5" t="s">
        <v>16</v>
      </c>
      <c r="C53" s="2" t="s">
        <v>10</v>
      </c>
      <c r="D53" s="2">
        <f>D31+D32+D33+D34+D35+D36+D37+D38+D39+D40</f>
        <v>77.3</v>
      </c>
      <c r="E53" s="2">
        <v>200</v>
      </c>
      <c r="F53" s="2">
        <f>D53*E53</f>
        <v>15460</v>
      </c>
    </row>
    <row r="54" spans="1:6" ht="12.75">
      <c r="A54" s="2">
        <v>4</v>
      </c>
      <c r="B54" s="5" t="s">
        <v>57</v>
      </c>
      <c r="C54" s="2" t="s">
        <v>10</v>
      </c>
      <c r="D54" s="2">
        <f>D31+D32+D33+D34+D35+D36+D37+D38+D39</f>
        <v>75.8</v>
      </c>
      <c r="E54" s="2">
        <v>350</v>
      </c>
      <c r="F54" s="2">
        <v>0</v>
      </c>
    </row>
    <row r="55" spans="1:6" ht="12.75">
      <c r="A55" s="2">
        <v>5</v>
      </c>
      <c r="B55" s="5" t="s">
        <v>53</v>
      </c>
      <c r="C55" s="2"/>
      <c r="D55" s="2"/>
      <c r="E55" s="2"/>
      <c r="F55" s="2">
        <v>0</v>
      </c>
    </row>
    <row r="56" spans="1:6" ht="15">
      <c r="A56" s="2"/>
      <c r="B56" s="5"/>
      <c r="C56" s="2"/>
      <c r="D56" s="2"/>
      <c r="E56" s="14" t="s">
        <v>7</v>
      </c>
      <c r="F56" s="14">
        <f>F51+F52+F53+F54+F55</f>
        <v>313960</v>
      </c>
    </row>
    <row r="57" spans="1:6" ht="12.75">
      <c r="A57" s="2"/>
      <c r="B57" s="5"/>
      <c r="C57" s="2"/>
      <c r="D57" s="2"/>
      <c r="E57" s="2"/>
      <c r="F57" s="2"/>
    </row>
    <row r="58" spans="1:6" ht="12.75">
      <c r="A58" s="2">
        <v>1</v>
      </c>
      <c r="B58" s="5" t="s">
        <v>30</v>
      </c>
      <c r="C58" s="2"/>
      <c r="D58" s="2"/>
      <c r="E58" s="2"/>
      <c r="F58" s="15">
        <v>0</v>
      </c>
    </row>
    <row r="59" spans="1:6" ht="12.75">
      <c r="A59" s="2">
        <v>2</v>
      </c>
      <c r="B59" s="8" t="s">
        <v>47</v>
      </c>
      <c r="C59" s="2"/>
      <c r="D59" s="7"/>
      <c r="E59" s="7"/>
      <c r="F59" s="7">
        <v>45000</v>
      </c>
    </row>
    <row r="60" spans="1:6" ht="15">
      <c r="A60" s="2"/>
      <c r="B60" s="8"/>
      <c r="C60" s="2"/>
      <c r="D60" s="7"/>
      <c r="E60" s="14" t="s">
        <v>7</v>
      </c>
      <c r="F60" s="14">
        <f>F58+F59</f>
        <v>45000</v>
      </c>
    </row>
    <row r="61" spans="1:6" ht="12.75">
      <c r="A61" s="2"/>
      <c r="B61" s="8"/>
      <c r="C61" s="2"/>
      <c r="D61" s="7"/>
      <c r="E61" s="7"/>
      <c r="F61" s="7"/>
    </row>
    <row r="62" spans="1:6" ht="15">
      <c r="A62" s="2"/>
      <c r="B62" s="8"/>
      <c r="C62" s="12"/>
      <c r="D62" s="12"/>
      <c r="E62" s="14" t="s">
        <v>8</v>
      </c>
      <c r="F62" s="14">
        <f>F29+F49+F56+F60</f>
        <v>1353610</v>
      </c>
    </row>
    <row r="63" spans="1:6" ht="25.5">
      <c r="A63" s="23"/>
      <c r="B63" s="10" t="s">
        <v>21</v>
      </c>
      <c r="C63" s="9"/>
      <c r="D63" s="11"/>
      <c r="E63" s="11"/>
      <c r="F63" s="11"/>
    </row>
    <row r="64" ht="12.75">
      <c r="A64" s="9"/>
    </row>
    <row r="65" spans="1:6" ht="12.75">
      <c r="A65" s="9"/>
      <c r="B65" s="3" t="s">
        <v>1</v>
      </c>
      <c r="C65" s="1"/>
      <c r="D65" s="1" t="s">
        <v>2</v>
      </c>
      <c r="E65" s="1"/>
      <c r="F65" s="1"/>
    </row>
    <row r="66" spans="1:6" ht="12.75">
      <c r="A66" s="9"/>
      <c r="B66" s="3" t="s">
        <v>19</v>
      </c>
      <c r="C66" s="4" t="s">
        <v>3</v>
      </c>
      <c r="D66" s="1"/>
      <c r="E66" s="1"/>
      <c r="F66" s="1"/>
    </row>
    <row r="67" spans="1:6" ht="12.75">
      <c r="A67" s="9"/>
      <c r="B67" s="3"/>
      <c r="C67" s="4"/>
      <c r="D67" s="1"/>
      <c r="E67" s="1"/>
      <c r="F67" s="1"/>
    </row>
    <row r="68" spans="1:6" ht="12.75">
      <c r="A68" s="9"/>
      <c r="B68" t="s">
        <v>62</v>
      </c>
      <c r="C68" t="s">
        <v>5</v>
      </c>
      <c r="E68" t="s">
        <v>63</v>
      </c>
      <c r="F68" s="1"/>
    </row>
    <row r="69" spans="1:6" ht="12.75">
      <c r="A69" s="1"/>
      <c r="F69" s="1"/>
    </row>
    <row r="70" spans="1:6" ht="12.75">
      <c r="A70" s="16"/>
      <c r="B70" s="3"/>
      <c r="C70" s="3"/>
      <c r="D70" s="3"/>
      <c r="E70" s="3"/>
      <c r="F70" s="1"/>
    </row>
    <row r="71" spans="1:6" ht="12.75">
      <c r="A71" s="9"/>
      <c r="B71" s="3"/>
      <c r="C71" s="3"/>
      <c r="D71" s="3"/>
      <c r="E71" s="3"/>
      <c r="F71" s="1"/>
    </row>
    <row r="72" spans="1:6" ht="12.75">
      <c r="A72" s="9"/>
      <c r="B72" s="3"/>
      <c r="C72" s="3"/>
      <c r="D72" s="3"/>
      <c r="E72" s="3"/>
      <c r="F72" s="1"/>
    </row>
    <row r="73" spans="1:6" ht="12.75">
      <c r="A73" s="9"/>
      <c r="F73" s="1"/>
    </row>
    <row r="74" spans="1:6" ht="12.75">
      <c r="A74" s="9"/>
      <c r="F74" s="1"/>
    </row>
    <row r="75" spans="1:6" ht="12.75">
      <c r="A75" s="9"/>
      <c r="F75" s="1"/>
    </row>
    <row r="76" spans="1:6" ht="12.75">
      <c r="A76" s="9"/>
      <c r="F76" s="1"/>
    </row>
    <row r="77" spans="1:6" ht="12.75">
      <c r="A77" s="9"/>
      <c r="F77" s="1"/>
    </row>
    <row r="78" spans="1:6" ht="12.75">
      <c r="A78" s="9"/>
      <c r="F78" s="1"/>
    </row>
    <row r="79" spans="1:6" ht="12.75">
      <c r="A79" s="9"/>
      <c r="F79" s="1"/>
    </row>
    <row r="80" spans="1:6" ht="12.75">
      <c r="A80" s="9"/>
      <c r="F80" s="1"/>
    </row>
    <row r="81" spans="1:6" ht="12.75">
      <c r="A81" s="3"/>
      <c r="F81" s="1"/>
    </row>
    <row r="82" ht="12.75">
      <c r="A82" s="9"/>
    </row>
    <row r="83" ht="12.75">
      <c r="A83" s="9"/>
    </row>
    <row r="84" ht="12.75">
      <c r="A84" s="16"/>
    </row>
    <row r="85" ht="12.75">
      <c r="A85" s="9"/>
    </row>
    <row r="86" ht="12.75">
      <c r="A86" s="9"/>
    </row>
    <row r="87" ht="12.75">
      <c r="A87" s="9"/>
    </row>
    <row r="88" ht="12.75">
      <c r="A88" s="9"/>
    </row>
    <row r="89" spans="1:6" s="13" customFormat="1" ht="12.75">
      <c r="A89" s="9"/>
      <c r="B89"/>
      <c r="C89"/>
      <c r="D89"/>
      <c r="E89"/>
      <c r="F89"/>
    </row>
    <row r="90" spans="1:6" s="13" customFormat="1" ht="12.75">
      <c r="A90" s="9"/>
      <c r="B90"/>
      <c r="C90"/>
      <c r="D90"/>
      <c r="E90"/>
      <c r="F90"/>
    </row>
    <row r="91" spans="1:6" s="13" customFormat="1" ht="12.75">
      <c r="A91" s="9"/>
      <c r="B91"/>
      <c r="C91"/>
      <c r="D91"/>
      <c r="E91"/>
      <c r="F91"/>
    </row>
    <row r="92" spans="1:6" s="13" customFormat="1" ht="12.75">
      <c r="A92" s="9"/>
      <c r="B92"/>
      <c r="C92"/>
      <c r="D92"/>
      <c r="E92"/>
      <c r="F92"/>
    </row>
    <row r="93" ht="12.75">
      <c r="A93" s="9"/>
    </row>
    <row r="94" ht="12.75">
      <c r="A94" s="9"/>
    </row>
    <row r="95" ht="12.75">
      <c r="A95" s="9"/>
    </row>
    <row r="96" ht="12.75">
      <c r="A96" s="9"/>
    </row>
    <row r="97" ht="12.75">
      <c r="A97" s="9"/>
    </row>
    <row r="98" ht="14.25" customHeight="1">
      <c r="A98" s="9"/>
    </row>
    <row r="99" ht="12.75">
      <c r="A99" s="9"/>
    </row>
    <row r="100" ht="12.75">
      <c r="A100" s="9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7" spans="1:256" s="12" customFormat="1" ht="12.75">
      <c r="A107"/>
      <c r="B107"/>
      <c r="C107"/>
      <c r="D107"/>
      <c r="E107"/>
      <c r="F107"/>
      <c r="G107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s="12" customFormat="1" ht="12.75">
      <c r="A108" s="3"/>
      <c r="B108"/>
      <c r="C108"/>
      <c r="D108"/>
      <c r="E108"/>
      <c r="F108"/>
      <c r="G108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</sheetData>
  <sheetProtection/>
  <mergeCells count="2">
    <mergeCell ref="B12:F12"/>
    <mergeCell ref="A11:F11"/>
  </mergeCells>
  <printOptions/>
  <pageMargins left="0.75" right="0.74" top="0.5" bottom="0.14" header="0.5" footer="0.14"/>
  <pageSetup horizontalDpi="300" verticalDpi="3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Крылова</dc:creator>
  <cp:keywords/>
  <dc:description/>
  <cp:lastModifiedBy>User</cp:lastModifiedBy>
  <cp:lastPrinted>2012-07-27T05:42:28Z</cp:lastPrinted>
  <dcterms:created xsi:type="dcterms:W3CDTF">2001-03-12T14:46:10Z</dcterms:created>
  <dcterms:modified xsi:type="dcterms:W3CDTF">2017-09-12T10:51:33Z</dcterms:modified>
  <cp:category/>
  <cp:version/>
  <cp:contentType/>
  <cp:contentStatus/>
</cp:coreProperties>
</file>